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kat Calculator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16">
    <font>
      <name val="Calibri"/>
      <family val="2"/>
      <color theme="1"/>
      <sz val="11"/>
      <scheme val="minor"/>
    </font>
    <font>
      <name val="Tahoma"/>
      <b val="1"/>
      <color rgb="00FFFFFF"/>
      <sz val="20"/>
    </font>
    <font>
      <name val="Tahoma"/>
      <i val="1"/>
      <color rgb="005E6B6E"/>
      <sz val="9"/>
    </font>
    <font>
      <name val="Tahoma"/>
      <b val="1"/>
      <color rgb="00072A33"/>
      <sz val="11"/>
    </font>
    <font>
      <name val="Tahoma"/>
      <b val="1"/>
      <color rgb="001B2B30"/>
      <sz val="10"/>
    </font>
    <font>
      <name val="Tahoma"/>
      <color rgb="001F4FB5"/>
      <sz val="10"/>
    </font>
    <font>
      <name val="Tahoma"/>
      <color rgb="005E6B6E"/>
      <sz val="9"/>
    </font>
    <font>
      <name val="Tahoma"/>
      <b val="1"/>
      <color rgb="00FFFFFF"/>
      <sz val="10"/>
    </font>
    <font>
      <name val="Tahoma"/>
      <color rgb="001B2B30"/>
      <sz val="10"/>
    </font>
    <font>
      <name val="Tahoma"/>
      <b val="1"/>
      <color rgb="005E6B6E"/>
      <sz val="9"/>
    </font>
    <font>
      <name val="Tahoma"/>
      <b val="1"/>
      <color rgb="000B3C49"/>
      <sz val="18"/>
    </font>
    <font>
      <name val="Tahoma"/>
      <b val="1"/>
      <color rgb="00FFFFFF"/>
      <sz val="9"/>
    </font>
    <font>
      <name val="Tahoma"/>
      <b val="1"/>
      <color rgb="00D4A72C"/>
      <sz val="18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D4A72C"/>
      <sz val="10"/>
    </font>
  </fonts>
  <fills count="10">
    <fill>
      <patternFill/>
    </fill>
    <fill>
      <patternFill patternType="gray125"/>
    </fill>
    <fill>
      <patternFill patternType="solid">
        <fgColor rgb="00F6F1E3"/>
      </patternFill>
    </fill>
    <fill>
      <patternFill patternType="solid">
        <fgColor rgb="000B3C49"/>
      </patternFill>
    </fill>
    <fill>
      <patternFill patternType="solid">
        <fgColor rgb="00D4A72C"/>
      </patternFill>
    </fill>
    <fill>
      <patternFill patternType="solid">
        <fgColor rgb="00E9E2CC"/>
      </patternFill>
    </fill>
    <fill>
      <patternFill patternType="solid">
        <fgColor rgb="00FFF3CF"/>
      </patternFill>
    </fill>
    <fill>
      <patternFill patternType="solid">
        <fgColor rgb="00E3EFEC"/>
      </patternFill>
    </fill>
    <fill>
      <patternFill patternType="solid">
        <fgColor rgb="00CFE5DF"/>
      </patternFill>
    </fill>
    <fill>
      <patternFill patternType="solid">
        <fgColor rgb="00072A33"/>
      </patternFill>
    </fill>
  </fills>
  <borders count="4">
    <border>
      <left/>
      <right/>
      <top/>
      <bottom/>
      <diagonal/>
    </border>
    <border>
      <left style="thin">
        <color rgb="00CBBF98"/>
      </left>
      <right style="thin">
        <color rgb="00CBBF98"/>
      </right>
      <top style="thin">
        <color rgb="00CBBF98"/>
      </top>
      <bottom style="thin">
        <color rgb="00CBBF98"/>
      </bottom>
    </border>
    <border>
      <top style="medium">
        <color rgb="00D4A72C"/>
      </top>
    </border>
    <border/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4" fillId="2" borderId="1" applyAlignment="1" pivotButton="0" quotePrefix="0" xfId="0">
      <alignment horizontal="left" vertical="center" wrapText="1" readingOrder="1"/>
    </xf>
    <xf numFmtId="4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6" fillId="2" borderId="0" applyAlignment="1" pivotButton="0" quotePrefix="0" xfId="0">
      <alignment horizontal="left" vertical="center" wrapText="1" readingOrder="1"/>
    </xf>
    <xf numFmtId="0" fontId="5" fillId="6" borderId="1" applyAlignment="1" applyProtection="1" pivotButton="0" quotePrefix="0" xfId="0">
      <alignment horizontal="center" vertical="center" wrapText="1" readingOrder="1"/>
      <protection locked="0" hidden="0"/>
    </xf>
    <xf numFmtId="164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7" fillId="3" borderId="1" applyAlignment="1" pivotButton="0" quotePrefix="0" xfId="0">
      <alignment horizontal="center" vertical="center" wrapText="1" readingOrder="1"/>
    </xf>
    <xf numFmtId="0" fontId="6" fillId="2" borderId="1" applyAlignment="1" pivotButton="0" quotePrefix="0" xfId="0">
      <alignment horizontal="center" vertical="center" wrapText="1" readingOrder="1"/>
    </xf>
    <xf numFmtId="4" fontId="8" fillId="7" borderId="1" applyAlignment="1" pivotButton="0" quotePrefix="0" xfId="0">
      <alignment horizontal="center" vertical="center" wrapText="1" readingOrder="1"/>
    </xf>
    <xf numFmtId="164" fontId="8" fillId="7" borderId="1" applyAlignment="1" pivotButton="0" quotePrefix="0" xfId="0">
      <alignment horizontal="center" vertical="center" wrapText="1" readingOrder="1"/>
    </xf>
    <xf numFmtId="165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4" fillId="8" borderId="1" applyAlignment="1" pivotButton="0" quotePrefix="0" xfId="0">
      <alignment horizontal="left" vertical="center" wrapText="1" readingOrder="1"/>
    </xf>
    <xf numFmtId="0" fontId="0" fillId="8" borderId="0" pivotButton="0" quotePrefix="0" xfId="0"/>
    <xf numFmtId="4" fontId="4" fillId="8" borderId="1" applyAlignment="1" pivotButton="0" quotePrefix="0" xfId="0">
      <alignment horizontal="center" vertical="center" wrapText="1" readingOrder="1"/>
    </xf>
    <xf numFmtId="9" fontId="4" fillId="8" borderId="1" applyAlignment="1" pivotButton="0" quotePrefix="0" xfId="0">
      <alignment horizontal="center" vertical="center" wrapText="1" readingOrder="1"/>
    </xf>
    <xf numFmtId="0" fontId="0" fillId="0" borderId="1" pivotButton="0" quotePrefix="0" xfId="0"/>
    <xf numFmtId="0" fontId="9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11" fillId="9" borderId="2" applyAlignment="1" pivotButton="0" quotePrefix="0" xfId="0">
      <alignment horizontal="center" vertical="center" wrapText="1" readingOrder="1"/>
    </xf>
    <xf numFmtId="0" fontId="0" fillId="9" borderId="2" pivotButton="0" quotePrefix="0" xfId="0"/>
    <xf numFmtId="3" fontId="10" fillId="7" borderId="3" applyAlignment="1" pivotButton="0" quotePrefix="0" xfId="0">
      <alignment horizontal="center" vertical="center" wrapText="1" readingOrder="1"/>
    </xf>
    <xf numFmtId="0" fontId="0" fillId="7" borderId="3" pivotButton="0" quotePrefix="0" xfId="0"/>
    <xf numFmtId="0" fontId="10" fillId="7" borderId="3" applyAlignment="1" pivotButton="0" quotePrefix="0" xfId="0">
      <alignment horizontal="center" vertical="center" wrapText="1" readingOrder="1"/>
    </xf>
    <xf numFmtId="4" fontId="12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0" fontId="2" fillId="2" borderId="0" applyAlignment="1" pivotButton="0" quotePrefix="0" xfId="0">
      <alignment horizontal="left" vertical="center" wrapText="1" readingOrder="1"/>
    </xf>
    <xf numFmtId="0" fontId="13" fillId="3" borderId="0" applyAlignment="1" pivotButton="0" quotePrefix="0" xfId="0">
      <alignment horizontal="center" vertical="center" wrapText="1" readingOrder="1"/>
    </xf>
    <xf numFmtId="0" fontId="14" fillId="9" borderId="0" applyAlignment="1" pivotButton="0" quotePrefix="0" xfId="0">
      <alignment horizontal="center" vertical="center" wrapText="1" readingOrder="1"/>
    </xf>
    <xf numFmtId="0" fontId="0" fillId="9" borderId="0" pivotButton="0" quotePrefix="0" xfId="0"/>
    <xf numFmtId="0" fontId="8" fillId="0" borderId="1" applyAlignment="1" pivotButton="0" quotePrefix="0" xfId="0">
      <alignment horizontal="left" vertical="center" wrapText="1" readingOrder="1"/>
    </xf>
    <xf numFmtId="0" fontId="7" fillId="3" borderId="1" applyAlignment="1" pivotButton="0" quotePrefix="0" xfId="0">
      <alignment horizontal="left" vertical="center" wrapText="1" readingOrder="1"/>
    </xf>
    <xf numFmtId="0" fontId="5" fillId="6" borderId="1" applyAlignment="1" applyProtection="1" pivotButton="0" quotePrefix="0" xfId="0">
      <alignment horizontal="left" vertical="center" wrapText="1" readingOrder="1"/>
      <protection locked="0" hidden="0"/>
    </xf>
    <xf numFmtId="0" fontId="8" fillId="7" borderId="1" applyAlignment="1" pivotButton="0" quotePrefix="0" xfId="0">
      <alignment horizontal="left" vertical="center" wrapText="1" readingOrder="1"/>
    </xf>
    <xf numFmtId="0" fontId="8" fillId="3" borderId="1" applyAlignment="1" pivotButton="0" quotePrefix="0" xfId="0">
      <alignment horizontal="left" vertical="center" wrapText="1" readingOrder="1"/>
    </xf>
    <xf numFmtId="0" fontId="15" fillId="0" borderId="0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Your wealth mix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B3C49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7657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4A72C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E4C766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0DB9A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B8860B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9AA5A8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3F7F6B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7FB5A5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C98B3D"/>
              </a:solidFill>
              <a:ln xmlns:a="http://schemas.openxmlformats.org/drawingml/2006/main"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5E6B6E"/>
              </a:solidFill>
              <a:ln xmlns:a="http://schemas.openxmlformats.org/drawingml/2006/main">
                <a:prstDash val="solid"/>
              </a:ln>
            </spPr>
          </dPt>
          <cat>
            <numRef>
              <f>'Zakat Calculator'!$A$14:$A$24</f>
            </numRef>
          </cat>
          <val>
            <numRef>
              <f>'Zakat Calculator'!$E$14:$E$24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32</row>
      <rowOff>0</rowOff>
    </from>
    <ext cx="54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4A72C"/>
    <outlinePr summaryBelow="1" summaryRight="1"/>
    <pageSetUpPr fitToPage="1"/>
  </sheetPr>
  <dimension ref="A1:H60"/>
  <sheetViews>
    <sheetView showGridLines="0" rightToLeft="0" zoomScale="10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3" customWidth="1" min="4" max="4"/>
    <col width="18" customWidth="1" min="5" max="5"/>
    <col width="14" customWidth="1" min="6" max="6"/>
    <col width="14" customWidth="1" min="7" max="7"/>
    <col width="16" customWidth="1" min="8" max="8"/>
  </cols>
  <sheetData>
    <row r="1" ht="40" customHeight="1">
      <c r="A1" s="1" t="inlineStr">
        <is>
          <t>Complete Zakat Calculator</t>
        </is>
      </c>
      <c r="B1" s="2" t="n"/>
      <c r="C1" s="2" t="n"/>
      <c r="D1" s="2" t="n"/>
      <c r="E1" s="2" t="n"/>
      <c r="F1" s="2" t="n"/>
      <c r="G1" s="2" t="n"/>
      <c r="H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 ht="20" customHeight="1">
      <c r="A3" s="4" t="inlineStr">
        <is>
          <t>Zakat on wealth: cash, gold, silver, trade goods, shares and debts, with nisab and hawl</t>
        </is>
      </c>
      <c r="B3" s="5" t="n"/>
      <c r="C3" s="5" t="n"/>
      <c r="D3" s="5" t="n"/>
      <c r="E3" s="5" t="n"/>
      <c r="F3" s="5" t="n"/>
      <c r="G3" s="5" t="n"/>
      <c r="H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 ht="22" customHeight="1">
      <c r="A5" s="6" t="inlineStr">
        <is>
          <t>1 — Settings</t>
        </is>
      </c>
      <c r="B5" s="7" t="n"/>
      <c r="C5" s="7" t="n"/>
      <c r="D5" s="7" t="n"/>
      <c r="E5" s="7" t="n"/>
      <c r="F5" s="7" t="n"/>
      <c r="G5" s="7" t="n"/>
      <c r="H5" s="7" t="n"/>
    </row>
    <row r="6">
      <c r="A6" s="8" t="inlineStr">
        <is>
          <t>Price per gram of 24k gold</t>
        </is>
      </c>
      <c r="B6" s="9" t="n">
        <v>450</v>
      </c>
      <c r="C6" s="10" t="inlineStr">
        <is>
          <t>in your currency, today’s price</t>
        </is>
      </c>
      <c r="F6" s="5" t="n"/>
      <c r="G6" s="5" t="n"/>
      <c r="H6" s="5" t="n"/>
    </row>
    <row r="7">
      <c r="A7" s="8" t="inlineStr">
        <is>
          <t>Price per gram of silver</t>
        </is>
      </c>
      <c r="B7" s="9" t="n">
        <v>5.5</v>
      </c>
      <c r="C7" s="10" t="inlineStr">
        <is>
          <t>in your currency, today’s price</t>
        </is>
      </c>
      <c r="F7" s="5" t="n"/>
      <c r="G7" s="5" t="n"/>
      <c r="H7" s="5" t="n"/>
    </row>
    <row r="8">
      <c r="A8" s="8" t="inlineStr">
        <is>
          <t>Nisab basis</t>
        </is>
      </c>
      <c r="B8" s="11" t="inlineStr">
        <is>
          <t>Gold nisab (85 g)</t>
        </is>
      </c>
      <c r="C8" s="10" t="inlineStr">
        <is>
          <t>choose per your country’s ruling</t>
        </is>
      </c>
      <c r="F8" s="5" t="n"/>
      <c r="G8" s="5" t="n"/>
      <c r="H8" s="5" t="n"/>
    </row>
    <row r="9">
      <c r="A9" s="8" t="inlineStr">
        <is>
          <t>Has a full lunar year passed?</t>
        </is>
      </c>
      <c r="B9" s="11" t="inlineStr">
        <is>
          <t>Yes</t>
        </is>
      </c>
      <c r="C9" s="10" t="inlineStr">
        <is>
          <t>on your zakatable wealth</t>
        </is>
      </c>
      <c r="F9" s="5" t="n"/>
      <c r="G9" s="5" t="n"/>
      <c r="H9" s="5" t="n"/>
    </row>
    <row r="10">
      <c r="A10" s="8" t="inlineStr">
        <is>
          <t>Zakat rate</t>
        </is>
      </c>
      <c r="B10" s="12" t="n">
        <v>0.025</v>
      </c>
      <c r="C10" s="10" t="inlineStr">
        <is>
          <t>one-fortieth</t>
        </is>
      </c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2" customHeight="1">
      <c r="A12" s="6" t="inlineStr">
        <is>
          <t>2 — Your zakatable wealth</t>
        </is>
      </c>
      <c r="B12" s="7" t="n"/>
      <c r="C12" s="7" t="n"/>
      <c r="D12" s="7" t="n"/>
      <c r="E12" s="7" t="n"/>
      <c r="F12" s="7" t="n"/>
      <c r="G12" s="7" t="n"/>
      <c r="H12" s="7" t="n"/>
    </row>
    <row r="13" ht="32" customHeight="1">
      <c r="A13" s="13" t="inlineStr">
        <is>
          <t>Item</t>
        </is>
      </c>
      <c r="B13" s="13" t="inlineStr">
        <is>
          <t>Amount / qty</t>
        </is>
      </c>
      <c r="C13" s="13" t="inlineStr">
        <is>
          <t>Unit</t>
        </is>
      </c>
      <c r="D13" s="13" t="inlineStr">
        <is>
          <t>Include?</t>
        </is>
      </c>
      <c r="E13" s="13" t="inlineStr">
        <is>
          <t>Counted value</t>
        </is>
      </c>
      <c r="F13" s="13" t="inlineStr">
        <is>
          <t>Share</t>
        </is>
      </c>
      <c r="G13" s="5" t="n"/>
      <c r="H13" s="5" t="n"/>
    </row>
    <row r="14">
      <c r="A14" s="8" t="inlineStr">
        <is>
          <t>Cash in hand</t>
        </is>
      </c>
      <c r="B14" s="9" t="n">
        <v>12000</v>
      </c>
      <c r="C14" s="14" t="inlineStr">
        <is>
          <t>amount</t>
        </is>
      </c>
      <c r="D14" s="11" t="inlineStr">
        <is>
          <t>Yes</t>
        </is>
      </c>
      <c r="E14" s="15">
        <f>IF(D14="Yes",B14*1,0)</f>
        <v/>
      </c>
      <c r="F14" s="16">
        <f>IF($E$25=0,0,E14/$E$25)</f>
        <v/>
      </c>
      <c r="G14" s="5" t="n"/>
      <c r="H14" s="5" t="n"/>
    </row>
    <row r="15">
      <c r="A15" s="8" t="inlineStr">
        <is>
          <t>Bank accounts &amp; deposits</t>
        </is>
      </c>
      <c r="B15" s="9" t="n">
        <v>85000</v>
      </c>
      <c r="C15" s="14" t="inlineStr">
        <is>
          <t>amount</t>
        </is>
      </c>
      <c r="D15" s="11" t="inlineStr">
        <is>
          <t>Yes</t>
        </is>
      </c>
      <c r="E15" s="15">
        <f>IF(D15="Yes",B15*1,0)</f>
        <v/>
      </c>
      <c r="F15" s="16">
        <f>IF($E$25=0,0,E15/$E$25)</f>
        <v/>
      </c>
      <c r="G15" s="5" t="n"/>
      <c r="H15" s="5" t="n"/>
    </row>
    <row r="16">
      <c r="A16" s="8" t="inlineStr">
        <is>
          <t>24k gold</t>
        </is>
      </c>
      <c r="B16" s="17" t="n">
        <v>0</v>
      </c>
      <c r="C16" s="14" t="inlineStr">
        <is>
          <t>grams</t>
        </is>
      </c>
      <c r="D16" s="11" t="inlineStr">
        <is>
          <t>Yes</t>
        </is>
      </c>
      <c r="E16" s="15">
        <f>IF(D16="Yes",B16*$B$6,0)</f>
        <v/>
      </c>
      <c r="F16" s="16">
        <f>IF($E$25=0,0,E16/$E$25)</f>
        <v/>
      </c>
      <c r="G16" s="5" t="n"/>
      <c r="H16" s="5" t="n"/>
    </row>
    <row r="17">
      <c r="A17" s="8" t="inlineStr">
        <is>
          <t>22k gold</t>
        </is>
      </c>
      <c r="B17" s="17" t="n">
        <v>0</v>
      </c>
      <c r="C17" s="14" t="inlineStr">
        <is>
          <t>grams</t>
        </is>
      </c>
      <c r="D17" s="11" t="inlineStr">
        <is>
          <t>Yes</t>
        </is>
      </c>
      <c r="E17" s="15">
        <f>IF(D17="Yes",B17*$B$6*22/24,0)</f>
        <v/>
      </c>
      <c r="F17" s="16">
        <f>IF($E$25=0,0,E17/$E$25)</f>
        <v/>
      </c>
      <c r="G17" s="5" t="n"/>
      <c r="H17" s="5" t="n"/>
    </row>
    <row r="18">
      <c r="A18" s="8" t="inlineStr">
        <is>
          <t>21k gold</t>
        </is>
      </c>
      <c r="B18" s="17" t="n">
        <v>60</v>
      </c>
      <c r="C18" s="14" t="inlineStr">
        <is>
          <t>grams</t>
        </is>
      </c>
      <c r="D18" s="11" t="inlineStr">
        <is>
          <t>Yes</t>
        </is>
      </c>
      <c r="E18" s="15">
        <f>IF(D18="Yes",B18*$B$6*21/24,0)</f>
        <v/>
      </c>
      <c r="F18" s="16">
        <f>IF($E$25=0,0,E18/$E$25)</f>
        <v/>
      </c>
      <c r="G18" s="5" t="n"/>
      <c r="H18" s="5" t="n"/>
    </row>
    <row r="19">
      <c r="A19" s="8" t="inlineStr">
        <is>
          <t>18k gold</t>
        </is>
      </c>
      <c r="B19" s="17" t="n">
        <v>20</v>
      </c>
      <c r="C19" s="14" t="inlineStr">
        <is>
          <t>grams</t>
        </is>
      </c>
      <c r="D19" s="11" t="inlineStr">
        <is>
          <t>Yes</t>
        </is>
      </c>
      <c r="E19" s="15">
        <f>IF(D19="Yes",B19*$B$6*18/24,0)</f>
        <v/>
      </c>
      <c r="F19" s="16">
        <f>IF($E$25=0,0,E19/$E$25)</f>
        <v/>
      </c>
      <c r="G19" s="5" t="n"/>
      <c r="H19" s="5" t="n"/>
    </row>
    <row r="20">
      <c r="A20" s="8" t="inlineStr">
        <is>
          <t>Silver</t>
        </is>
      </c>
      <c r="B20" s="17" t="n">
        <v>0</v>
      </c>
      <c r="C20" s="14" t="inlineStr">
        <is>
          <t>grams</t>
        </is>
      </c>
      <c r="D20" s="11" t="inlineStr">
        <is>
          <t>Yes</t>
        </is>
      </c>
      <c r="E20" s="15">
        <f>IF(D20="Yes",B20*$B$7,0)</f>
        <v/>
      </c>
      <c r="F20" s="16">
        <f>IF($E$25=0,0,E20/$E$25)</f>
        <v/>
      </c>
      <c r="G20" s="5" t="n"/>
      <c r="H20" s="5" t="n"/>
    </row>
    <row r="21">
      <c r="A21" s="8" t="inlineStr">
        <is>
          <t>Trade goods (at market price)</t>
        </is>
      </c>
      <c r="B21" s="9" t="n">
        <v>40000</v>
      </c>
      <c r="C21" s="14" t="inlineStr">
        <is>
          <t>amount</t>
        </is>
      </c>
      <c r="D21" s="11" t="inlineStr">
        <is>
          <t>Yes</t>
        </is>
      </c>
      <c r="E21" s="15">
        <f>IF(D21="Yes",B21*1,0)</f>
        <v/>
      </c>
      <c r="F21" s="16">
        <f>IF($E$25=0,0,E21/$E$25)</f>
        <v/>
      </c>
      <c r="G21" s="5" t="n"/>
      <c r="H21" s="5" t="n"/>
    </row>
    <row r="22">
      <c r="A22" s="8" t="inlineStr">
        <is>
          <t>Debts owed to you (collectible)</t>
        </is>
      </c>
      <c r="B22" s="9" t="n">
        <v>15000</v>
      </c>
      <c r="C22" s="14" t="inlineStr">
        <is>
          <t>amount</t>
        </is>
      </c>
      <c r="D22" s="11" t="inlineStr">
        <is>
          <t>Yes</t>
        </is>
      </c>
      <c r="E22" s="15">
        <f>IF(D22="Yes",B22*1,0)</f>
        <v/>
      </c>
      <c r="F22" s="16">
        <f>IF($E$25=0,0,E22/$E$25)</f>
        <v/>
      </c>
      <c r="G22" s="5" t="n"/>
      <c r="H22" s="5" t="n"/>
    </row>
    <row r="23">
      <c r="A23" s="8" t="inlineStr">
        <is>
          <t>Shares &amp; funds held to trade (market)</t>
        </is>
      </c>
      <c r="B23" s="9" t="n">
        <v>30000</v>
      </c>
      <c r="C23" s="14" t="inlineStr">
        <is>
          <t>amount</t>
        </is>
      </c>
      <c r="D23" s="11" t="inlineStr">
        <is>
          <t>Yes</t>
        </is>
      </c>
      <c r="E23" s="15">
        <f>IF(D23="Yes",B23*1,0)</f>
        <v/>
      </c>
      <c r="F23" s="16">
        <f>IF($E$25=0,0,E23/$E$25)</f>
        <v/>
      </c>
      <c r="G23" s="5" t="n"/>
      <c r="H23" s="5" t="n"/>
    </row>
    <row r="24">
      <c r="A24" s="8" t="inlineStr">
        <is>
          <t>Other zakatable wealth</t>
        </is>
      </c>
      <c r="B24" s="9" t="n">
        <v>0</v>
      </c>
      <c r="C24" s="14" t="inlineStr">
        <is>
          <t>amount</t>
        </is>
      </c>
      <c r="D24" s="11" t="inlineStr">
        <is>
          <t>Yes</t>
        </is>
      </c>
      <c r="E24" s="15">
        <f>IF(D24="Yes",B24*1,0)</f>
        <v/>
      </c>
      <c r="F24" s="16">
        <f>IF($E$25=0,0,E24/$E$25)</f>
        <v/>
      </c>
      <c r="G24" s="5" t="n"/>
      <c r="H24" s="5" t="n"/>
    </row>
    <row r="25">
      <c r="A25" s="18" t="inlineStr">
        <is>
          <t>Total zakatable wealth</t>
        </is>
      </c>
      <c r="B25" s="19" t="n"/>
      <c r="C25" s="19" t="n"/>
      <c r="D25" s="19" t="n"/>
      <c r="E25" s="20">
        <f>SUM(E14:E24)</f>
        <v/>
      </c>
      <c r="F25" s="21">
        <f>SUM(F14:F24)</f>
        <v/>
      </c>
      <c r="G25" s="5" t="n"/>
      <c r="H25" s="5" t="n"/>
    </row>
    <row r="26">
      <c r="A26" s="8" t="inlineStr">
        <is>
          <t>Debts due from you (this year’s instalments)</t>
        </is>
      </c>
      <c r="B26" s="22" t="n"/>
      <c r="C26" s="22" t="n"/>
      <c r="D26" s="22" t="n"/>
      <c r="E26" s="9" t="n">
        <v>18000</v>
      </c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2" customHeight="1">
      <c r="A28" s="6" t="inlineStr">
        <is>
          <t>3 — Result</t>
        </is>
      </c>
      <c r="B28" s="7" t="n"/>
      <c r="C28" s="7" t="n"/>
      <c r="D28" s="7" t="n"/>
      <c r="E28" s="7" t="n"/>
      <c r="F28" s="7" t="n"/>
      <c r="G28" s="7" t="n"/>
      <c r="H28" s="7" t="n"/>
    </row>
    <row r="29" ht="18" customHeight="1">
      <c r="A29" s="23" t="inlineStr">
        <is>
          <t>Net after debts</t>
        </is>
      </c>
      <c r="B29" s="24" t="n"/>
      <c r="C29" s="23" t="inlineStr">
        <is>
          <t>Nisab in money</t>
        </is>
      </c>
      <c r="D29" s="24" t="n"/>
      <c r="E29" s="23" t="inlineStr">
        <is>
          <t>Status</t>
        </is>
      </c>
      <c r="F29" s="24" t="n"/>
      <c r="G29" s="25" t="inlineStr">
        <is>
          <t>Zakat due</t>
        </is>
      </c>
      <c r="H29" s="26" t="n"/>
    </row>
    <row r="30" ht="34" customHeight="1">
      <c r="A30" s="27">
        <f>MAX(0,$E$25-$E$26)</f>
        <v/>
      </c>
      <c r="B30" s="28" t="n"/>
      <c r="C30" s="27">
        <f>IF($B$8="Gold nisab (85 g)",85*$B$6,595*$B$7)</f>
        <v/>
      </c>
      <c r="D30" s="28" t="n"/>
      <c r="E30" s="29">
        <f>IF(AND(MAX(0,$E$25-$E$26)&gt;=IF($B$8="Gold nisab (85 g)",85*$B$6,595*$B$7),$B$9="Yes"),"Zakat due",IF(MAX(0,$E$25-$E$26)&gt;=IF($B$8="Gold nisab (85 g)",85*$B$6,595*$B$7),"Hawl not complete","Below nisab"))</f>
        <v/>
      </c>
      <c r="F30" s="28" t="n"/>
      <c r="G30" s="30">
        <f>IF(AND(MAX(0,$E$25-$E$26)&gt;=IF($B$8="Gold nisab (85 g)",85*$B$6,595*$B$7),$B$9="Yes"),MAX(0,$E$25-$E$26)*$B$10,0)</f>
        <v/>
      </c>
      <c r="H30" s="31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44" customHeight="1">
      <c r="A32" s="32" t="inlineStr">
        <is>
          <t>Zakat = net wealth × 2.5% if it reaches the nisab and a lunar year has passed. This sheet is a calculator, not a fatwa; scholars differ on some matters (worn jewellery, shares), so ask a qualified authority in your country.</t>
        </is>
      </c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6">
    <mergeCell ref="A8"/>
    <mergeCell ref="A30:B30"/>
    <mergeCell ref="C30:D30"/>
    <mergeCell ref="C9:E9"/>
    <mergeCell ref="A10"/>
    <mergeCell ref="A1:H1"/>
    <mergeCell ref="C29:D29"/>
    <mergeCell ref="A9"/>
    <mergeCell ref="E29:F29"/>
    <mergeCell ref="C8:E8"/>
    <mergeCell ref="C7:E7"/>
    <mergeCell ref="A12:H12"/>
    <mergeCell ref="A6"/>
    <mergeCell ref="A3:H3"/>
    <mergeCell ref="E30:F30"/>
    <mergeCell ref="G30:H30"/>
    <mergeCell ref="A7"/>
    <mergeCell ref="A25:D25"/>
    <mergeCell ref="A5:H5"/>
    <mergeCell ref="A32:H32"/>
    <mergeCell ref="C6:E6"/>
    <mergeCell ref="G29:H29"/>
    <mergeCell ref="A29:B29"/>
    <mergeCell ref="A26:D26"/>
    <mergeCell ref="A28:H28"/>
    <mergeCell ref="C10:E10"/>
  </mergeCells>
  <conditionalFormatting sqref="E14:E24">
    <cfRule type="dataBar" priority="1">
      <dataBar showValue="1">
        <cfvo type="num" val="0"/>
        <cfvo type="max"/>
        <color rgb="00D4A72C"/>
      </dataBar>
    </cfRule>
  </conditionalFormatting>
  <dataValidations count="6">
    <dataValidation sqref="B8" showDropDown="0" showInputMessage="0" showErrorMessage="1" allowBlank="1" errorTitle="Sheetaky" error="Pick a value from the list" type="list">
      <formula1>"Gold nisab (85 g),Silver nisab (595 g)"</formula1>
    </dataValidation>
    <dataValidation sqref="B9" showDropDown="0" showInputMessage="0" showErrorMessage="1" allowBlank="1" errorTitle="Sheetaky" error="Pick a value from the list" type="list">
      <formula1>"Yes,No"</formula1>
    </dataValidation>
    <dataValidation sqref="B6:B7" showDropDown="0" showInputMessage="0" showErrorMessage="1" allowBlank="1" errorTitle="Sheetaky" error="Enter a number between 0 and 10000000.0" type="decimal" operator="between">
      <formula1>0</formula1>
      <formula2>10000000.0</formula2>
    </dataValidation>
    <dataValidation sqref="D14:D24" showDropDown="0" showInputMessage="0" showErrorMessage="1" allowBlank="1" errorTitle="Sheetaky" error="Pick a value from the list" type="list">
      <formula1>"Yes,No"</formula1>
    </dataValidation>
    <dataValidation sqref="B14:B24" showDropDown="0" showInputMessage="0" showErrorMessage="1" allowBlank="1" errorTitle="Sheetaky" error="Enter a number between 0 and 1000000000000.0" type="decimal" operator="between">
      <formula1>0</formula1>
      <formula2>1000000000000.0</formula2>
    </dataValidation>
    <dataValidation sqref="E26" showDropDown="0" showInputMessage="0" showErrorMessage="1" allowBlank="1" errorTitle="Sheetaky" error="Enter a number between 0 and 1000000000000.0" type="decimal" operator="between">
      <formula1>0</formula1>
      <formula2>1000000000000.0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4A72C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3" t="inlineStr">
        <is>
          <t>How to use: Zakat Calculator</t>
        </is>
      </c>
      <c r="B1" s="2" t="n"/>
    </row>
    <row r="2" ht="18" customHeight="1">
      <c r="A2" s="34" t="inlineStr">
        <is>
          <t>Sheetaky.com · Ready Excel sheets in Arabic and English</t>
        </is>
      </c>
      <c r="B2" s="35" t="n"/>
    </row>
    <row r="4" ht="22" customHeight="1">
      <c r="A4" s="6" t="inlineStr">
        <is>
          <t>What is this sheet?</t>
        </is>
      </c>
      <c r="B4" s="7" t="n"/>
    </row>
    <row r="5" ht="30" customHeight="1">
      <c r="A5" s="36" t="inlineStr">
        <is>
          <t>Calculates zakat on cash, gold, silver, trade goods, shares and collectible debts, compares with the nisab and checks the hawl.</t>
        </is>
      </c>
    </row>
    <row r="7" ht="22" customHeight="1">
      <c r="A7" s="6" t="inlineStr">
        <is>
          <t>Steps</t>
        </is>
      </c>
      <c r="B7" s="7" t="n"/>
    </row>
    <row r="8" ht="20" customHeight="1">
      <c r="A8" s="37" t="n">
        <v>1</v>
      </c>
      <c r="B8" s="36" t="inlineStr">
        <is>
          <t>Enter today’s gold and silver price per gram in your currency.</t>
        </is>
      </c>
    </row>
    <row r="9" ht="20" customHeight="1">
      <c r="A9" s="37" t="n">
        <v>2</v>
      </c>
      <c r="B9" s="36" t="inlineStr">
        <is>
          <t>Choose the nisab basis and the hawl.</t>
        </is>
      </c>
    </row>
    <row r="10" ht="20" customHeight="1">
      <c r="A10" s="37" t="n">
        <v>3</v>
      </c>
      <c r="B10" s="36" t="inlineStr">
        <is>
          <t>Enter your wealth in the yellow cells and choose Yes/No for what to include.</t>
        </is>
      </c>
    </row>
    <row r="11" ht="20" customHeight="1">
      <c r="A11" s="37" t="n">
        <v>4</v>
      </c>
      <c r="B11" s="36" t="inlineStr">
        <is>
          <t>Enter debts due from you then read the zakat due.</t>
        </is>
      </c>
    </row>
    <row r="13" ht="22" customHeight="1">
      <c r="A13" s="6" t="inlineStr">
        <is>
          <t>Color legend</t>
        </is>
      </c>
      <c r="B13" s="7" t="n"/>
    </row>
    <row r="14">
      <c r="A14" s="38" t="inlineStr"/>
      <c r="B14" s="36" t="inlineStr">
        <is>
          <t>Input cell: type or choose your value here (blue text on yellow).</t>
        </is>
      </c>
    </row>
    <row r="15">
      <c r="A15" s="39" t="inlineStr"/>
      <c r="B15" s="36" t="inlineStr">
        <is>
          <t>Calculated cell: automatic formula, protected from accidental edits.</t>
        </is>
      </c>
    </row>
    <row r="16">
      <c r="A16" s="40" t="inlineStr"/>
      <c r="B16" s="36" t="inlineStr">
        <is>
          <t>Table and section headers.</t>
        </is>
      </c>
    </row>
    <row r="18" ht="22" customHeight="1">
      <c r="A18" s="6" t="inlineStr">
        <is>
          <t>Important notes</t>
        </is>
      </c>
      <c r="B18" s="7" t="n"/>
    </row>
    <row r="19" ht="20" customHeight="1">
      <c r="A19" s="41" t="inlineStr">
        <is>
          <t>•</t>
        </is>
      </c>
      <c r="B19" s="42" t="inlineStr">
        <is>
          <t>The gold nisab is 85 g of 24k and silver 595 g. Use whichever your local ruling follows.</t>
        </is>
      </c>
    </row>
    <row r="20" ht="20" customHeight="1">
      <c r="A20" s="41" t="inlineStr">
        <is>
          <t>•</t>
        </is>
      </c>
      <c r="B20" s="42" t="inlineStr">
        <is>
          <t>The sheet is not a fatwa. For disputed matters consult a fatwa authority.</t>
        </is>
      </c>
    </row>
    <row r="21" ht="20" customHeight="1">
      <c r="A21" s="41" t="inlineStr">
        <is>
          <t>•</t>
        </is>
      </c>
      <c r="B21" s="42" t="inlineStr">
        <is>
          <t>Zakat on crops and livestock is not included.</t>
        </is>
      </c>
    </row>
    <row r="22" ht="30" customHeight="1">
      <c r="A22" s="41" t="inlineStr">
        <is>
          <t>•</t>
        </is>
      </c>
      <c r="B22" s="42" t="inlineStr">
        <is>
          <t>Sheets are protected without a password to keep formulas safe. To unprotect: Review → Unprotect Sheet.</t>
        </is>
      </c>
    </row>
    <row r="23" ht="20" customHeight="1">
      <c r="A23" s="41" t="inlineStr">
        <is>
          <t>•</t>
        </is>
      </c>
      <c r="B23" s="42" t="inlineStr">
        <is>
          <t>The data shown is a worked example. Clear it and type your own data in the yellow cells only.</t>
        </is>
      </c>
    </row>
    <row r="24" ht="20" customHeight="1">
      <c r="A24" s="41" t="inlineStr">
        <is>
          <t>•</t>
        </is>
      </c>
      <c r="B24" s="42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ZAK</dc:title>
  <dcterms:created xmlns:dcterms="http://purl.org/dc/terms/" xmlns:xsi="http://www.w3.org/2001/XMLSchema-instance" xsi:type="dcterms:W3CDTF">2026-10-23T08:33:51Z</dcterms:created>
  <dcterms:modified xmlns:dcterms="http://purl.org/dc/terms/" xmlns:xsi="http://www.w3.org/2001/XMLSchema-instance" xsi:type="dcterms:W3CDTF">2026-10-23T08:33:51Z</dcterms:modified>
</cp:coreProperties>
</file>