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tions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FFFFFF"/>
      <sz val="10"/>
    </font>
    <font>
      <name val="Arial"/>
      <color rgb="001F4FB5"/>
      <sz val="10"/>
    </font>
    <font>
      <name val="Arial"/>
      <b val="1"/>
      <color rgb="001F2A24"/>
      <sz val="10"/>
    </font>
    <font>
      <name val="Arial"/>
      <color rgb="001F2A24"/>
      <sz val="10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2" borderId="1" applyAlignment="1" pivotButton="0" quotePrefix="0" xfId="0">
      <alignment horizontal="center" vertical="center" wrapText="1" readingOrder="1"/>
    </xf>
    <xf numFmtId="0" fontId="6" fillId="4" borderId="1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4" fontId="5" fillId="5" borderId="1" applyAlignment="1" applyProtection="1" pivotButton="0" quotePrefix="0" xfId="0">
      <alignment horizontal="center" vertical="center" wrapText="1" readingOrder="1"/>
      <protection locked="0" hidden="0"/>
    </xf>
    <xf numFmtId="4" fontId="6" fillId="6" borderId="1" applyAlignment="1" pivotButton="0" quotePrefix="0" xfId="0">
      <alignment horizontal="center" vertical="center" wrapText="1" readingOrder="1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1" applyAlignment="1" pivotButton="0" quotePrefix="0" xfId="0">
      <alignment horizontal="center" vertical="center" wrapText="1" readingOrder="1"/>
    </xf>
    <xf numFmtId="4" fontId="7" fillId="6" borderId="1" applyAlignment="1" pivotButton="0" quotePrefix="0" xfId="0">
      <alignment horizontal="center" vertical="center" wrapText="1" readingOrder="1"/>
    </xf>
    <xf numFmtId="4" fontId="6" fillId="7" borderId="1" applyAlignment="1" pivotButton="0" quotePrefix="0" xfId="0">
      <alignment horizontal="center" vertical="center" wrapText="1" readingOrder="1"/>
    </xf>
    <xf numFmtId="10" fontId="6" fillId="6" borderId="1" applyAlignment="1" pivotButton="0" quotePrefix="0" xfId="0">
      <alignment horizontal="center" vertical="center" wrapText="1" readingOrder="1"/>
    </xf>
    <xf numFmtId="1" fontId="6" fillId="6" borderId="1" applyAlignment="1" pivotButton="0" quotePrefix="0" xfId="0">
      <alignment horizontal="center" vertical="center" wrapText="1" readingOrder="1"/>
    </xf>
    <xf numFmtId="1" fontId="7" fillId="6" borderId="1" applyAlignment="1" pivotButton="0" quotePrefix="0" xfId="0">
      <alignment horizontal="center" vertical="center" wrapText="1" readingOrder="1"/>
    </xf>
    <xf numFmtId="1" fontId="6" fillId="7" borderId="1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left" vertical="center" wrapText="1" readingOrder="1"/>
    </xf>
    <xf numFmtId="0" fontId="4" fillId="2" borderId="1" applyAlignment="1" pivotButton="0" quotePrefix="0" xfId="0">
      <alignment horizontal="left" vertical="center" wrapText="1" readingOrder="1"/>
    </xf>
    <xf numFmtId="0" fontId="7" fillId="6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3">
    <dxf>
      <font>
        <name val="Arial"/>
        <color rgb="001F2A24"/>
      </font>
      <fill>
        <patternFill patternType="solid">
          <fgColor rgb="00E3F1E6"/>
        </patternFill>
      </fill>
    </dxf>
    <dxf>
      <font>
        <name val="Arial"/>
        <color rgb="00A32020"/>
      </font>
      <fill>
        <patternFill patternType="solid">
          <fgColor rgb="00F8D7DA"/>
        </patternFill>
      </fill>
    </dxf>
    <dxf>
      <font>
        <name val="Arial"/>
        <color rgb="008A5A00"/>
      </font>
      <fill>
        <patternFill patternType="solid">
          <fgColor rgb="00FFF1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M45"/>
  <sheetViews>
    <sheetView showGridLines="0" rightToLeft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9" customWidth="1" min="4" max="4"/>
    <col width="11" customWidth="1" min="5" max="5"/>
    <col width="13" customWidth="1" min="6" max="6"/>
    <col width="15" customWidth="1" min="7" max="7"/>
    <col width="14" customWidth="1" min="8" max="8"/>
    <col width="11" customWidth="1" min="9" max="9"/>
    <col width="11" customWidth="1" min="10" max="10"/>
    <col width="4" customWidth="1" min="11" max="11"/>
    <col width="38" customWidth="1" min="12" max="12"/>
    <col width="16" customWidth="1" min="13" max="13"/>
  </cols>
  <sheetData>
    <row r="1" ht="36" customHeight="1">
      <c r="A1" s="1" t="inlineStr">
        <is>
          <t>Variation Orders Log: Value, Status and Impact on Contract and Time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Log every variation with value, status and time; see its net impact on the contract value and duration and what is awaiting approval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</row>
    <row r="3"/>
    <row r="4" ht="22" customHeight="1">
      <c r="A4" s="5" t="inlineStr">
        <is>
          <t>Variation register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</row>
    <row r="5" ht="44" customHeight="1">
      <c r="A5" s="7" t="inlineStr">
        <is>
          <t>No.</t>
        </is>
      </c>
      <c r="B5" s="7" t="inlineStr">
        <is>
          <t>Description</t>
        </is>
      </c>
      <c r="C5" s="7" t="inlineStr">
        <is>
          <t>Type</t>
        </is>
      </c>
      <c r="D5" s="7" t="inlineStr">
        <is>
          <t>Qty</t>
        </is>
      </c>
      <c r="E5" s="7" t="inlineStr">
        <is>
          <t>Unit</t>
        </is>
      </c>
      <c r="F5" s="7" t="inlineStr">
        <is>
          <t>Rate</t>
        </is>
      </c>
      <c r="G5" s="7" t="inlineStr">
        <is>
          <t>Value (±)</t>
        </is>
      </c>
      <c r="H5" s="7" t="inlineStr">
        <is>
          <t>Status</t>
        </is>
      </c>
      <c r="I5" s="7" t="inlineStr">
        <is>
          <t>Time claimed (days)</t>
        </is>
      </c>
      <c r="J5" s="7" t="inlineStr">
        <is>
          <t>Time approved (days)</t>
        </is>
      </c>
      <c r="L5" s="8" t="inlineStr">
        <is>
          <t>Contract data</t>
        </is>
      </c>
      <c r="M5" s="6" t="n"/>
    </row>
    <row r="6">
      <c r="A6" s="9" t="inlineStr">
        <is>
          <t>VO-01</t>
        </is>
      </c>
      <c r="B6" s="10" t="inlineStr">
        <is>
          <t>Change hall tiles to porcelain</t>
        </is>
      </c>
      <c r="C6" s="9" t="inlineStr">
        <is>
          <t>Addition</t>
        </is>
      </c>
      <c r="D6" s="11" t="n">
        <v>180</v>
      </c>
      <c r="E6" s="9" t="inlineStr">
        <is>
          <t>m²</t>
        </is>
      </c>
      <c r="F6" s="12" t="n">
        <v>45</v>
      </c>
      <c r="G6" s="13">
        <f>IF(AND(ISNUMBER(D6),ISNUMBER(F6)),ROUND(D6*F6,2)*IF(C6="Omission",-1,1),0)</f>
        <v/>
      </c>
      <c r="H6" s="9" t="inlineStr">
        <is>
          <t>Approved</t>
        </is>
      </c>
      <c r="I6" s="14" t="n">
        <v>0</v>
      </c>
      <c r="J6" s="14" t="n">
        <v>0</v>
      </c>
      <c r="L6" s="15" t="inlineStr">
        <is>
          <t>Original contract value</t>
        </is>
      </c>
      <c r="M6" s="12" t="n">
        <v>925680</v>
      </c>
    </row>
    <row r="7">
      <c r="A7" s="9" t="inlineStr">
        <is>
          <t>VO-02</t>
        </is>
      </c>
      <c r="B7" s="10" t="inlineStr">
        <is>
          <t>Omit rear garden wall</t>
        </is>
      </c>
      <c r="C7" s="9" t="inlineStr">
        <is>
          <t>Omission</t>
        </is>
      </c>
      <c r="D7" s="11" t="n">
        <v>60</v>
      </c>
      <c r="E7" s="9" t="inlineStr">
        <is>
          <t>m</t>
        </is>
      </c>
      <c r="F7" s="12" t="n">
        <v>320</v>
      </c>
      <c r="G7" s="13">
        <f>IF(AND(ISNUMBER(D7),ISNUMBER(F7)),ROUND(D7*F7,2)*IF(C7="Omission",-1,1),0)</f>
        <v/>
      </c>
      <c r="H7" s="9" t="inlineStr">
        <is>
          <t>Approved</t>
        </is>
      </c>
      <c r="I7" s="14" t="n">
        <v>0</v>
      </c>
      <c r="J7" s="14" t="n">
        <v>0</v>
      </c>
      <c r="L7" s="15" t="inlineStr">
        <is>
          <t>Original duration (days)</t>
        </is>
      </c>
      <c r="M7" s="14" t="n">
        <v>365</v>
      </c>
    </row>
    <row r="8">
      <c r="A8" s="9" t="inlineStr">
        <is>
          <t>VO-03</t>
        </is>
      </c>
      <c r="B8" s="10" t="inlineStr">
        <is>
          <t>Add rooftop services room</t>
        </is>
      </c>
      <c r="C8" s="9" t="inlineStr">
        <is>
          <t>Addition</t>
        </is>
      </c>
      <c r="D8" s="11" t="n">
        <v>1</v>
      </c>
      <c r="E8" s="9" t="inlineStr">
        <is>
          <t>lump sum</t>
        </is>
      </c>
      <c r="F8" s="12" t="n">
        <v>38000</v>
      </c>
      <c r="G8" s="13">
        <f>IF(AND(ISNUMBER(D8),ISNUMBER(F8)),ROUND(D8*F8,2)*IF(C8="Omission",-1,1),0)</f>
        <v/>
      </c>
      <c r="H8" s="9" t="inlineStr">
        <is>
          <t>Approved</t>
        </is>
      </c>
      <c r="I8" s="14" t="n">
        <v>12</v>
      </c>
      <c r="J8" s="14" t="n">
        <v>12</v>
      </c>
    </row>
    <row r="9">
      <c r="A9" s="9" t="inlineStr">
        <is>
          <t>VO-04</t>
        </is>
      </c>
      <c r="B9" s="10" t="inlineStr">
        <is>
          <t>Relocate electrical points</t>
        </is>
      </c>
      <c r="C9" s="9" t="inlineStr">
        <is>
          <t>Addition</t>
        </is>
      </c>
      <c r="D9" s="11" t="n">
        <v>24</v>
      </c>
      <c r="E9" s="9" t="inlineStr">
        <is>
          <t>point</t>
        </is>
      </c>
      <c r="F9" s="12" t="n">
        <v>140</v>
      </c>
      <c r="G9" s="13">
        <f>IF(AND(ISNUMBER(D9),ISNUMBER(F9)),ROUND(D9*F9,2)*IF(C9="Omission",-1,1),0)</f>
        <v/>
      </c>
      <c r="H9" s="9" t="inlineStr">
        <is>
          <t>Approved</t>
        </is>
      </c>
      <c r="I9" s="14" t="n">
        <v>0</v>
      </c>
      <c r="J9" s="14" t="n">
        <v>0</v>
      </c>
      <c r="L9" s="8" t="inlineStr">
        <is>
          <t>Impact on the contract</t>
        </is>
      </c>
      <c r="M9" s="6" t="n"/>
    </row>
    <row r="10">
      <c r="A10" s="9" t="inlineStr">
        <is>
          <t>VO-05</t>
        </is>
      </c>
      <c r="B10" s="10" t="inlineStr">
        <is>
          <t>Strengthen north footings</t>
        </is>
      </c>
      <c r="C10" s="9" t="inlineStr">
        <is>
          <t>Addition</t>
        </is>
      </c>
      <c r="D10" s="11" t="n">
        <v>14</v>
      </c>
      <c r="E10" s="9" t="inlineStr">
        <is>
          <t>m³</t>
        </is>
      </c>
      <c r="F10" s="12" t="n">
        <v>560</v>
      </c>
      <c r="G10" s="13">
        <f>IF(AND(ISNUMBER(D10),ISNUMBER(F10)),ROUND(D10*F10,2)*IF(C10="Omission",-1,1),0)</f>
        <v/>
      </c>
      <c r="H10" s="9" t="inlineStr">
        <is>
          <t>Pending</t>
        </is>
      </c>
      <c r="I10" s="14" t="n">
        <v>7</v>
      </c>
      <c r="J10" s="14" t="n">
        <v>0</v>
      </c>
      <c r="L10" s="15" t="inlineStr">
        <is>
          <t>Approved additions</t>
        </is>
      </c>
      <c r="M10" s="16">
        <f>SUMIFS($G$6:$G$45,$H$6:$H$45,"Approved",$G$6:$G$45,"&gt;0")</f>
        <v/>
      </c>
    </row>
    <row r="11">
      <c r="A11" s="9" t="inlineStr">
        <is>
          <t>VO-06</t>
        </is>
      </c>
      <c r="B11" s="10" t="inlineStr">
        <is>
          <t>Change external paint specification</t>
        </is>
      </c>
      <c r="C11" s="9" t="inlineStr">
        <is>
          <t>Addition</t>
        </is>
      </c>
      <c r="D11" s="11" t="n">
        <v>900</v>
      </c>
      <c r="E11" s="9" t="inlineStr">
        <is>
          <t>m²</t>
        </is>
      </c>
      <c r="F11" s="12" t="n">
        <v>9</v>
      </c>
      <c r="G11" s="13">
        <f>IF(AND(ISNUMBER(D11),ISNUMBER(F11)),ROUND(D11*F11,2)*IF(C11="Omission",-1,1),0)</f>
        <v/>
      </c>
      <c r="H11" s="9" t="inlineStr">
        <is>
          <t>Pending</t>
        </is>
      </c>
      <c r="I11" s="14" t="n">
        <v>0</v>
      </c>
      <c r="J11" s="14" t="n">
        <v>0</v>
      </c>
      <c r="L11" s="15" t="inlineStr">
        <is>
          <t>Approved omissions</t>
        </is>
      </c>
      <c r="M11" s="16">
        <f>SUMIFS($G$6:$G$45,$H$6:$H$45,"Approved",$G$6:$G$45,"&lt;0")</f>
        <v/>
      </c>
    </row>
    <row r="12">
      <c r="A12" s="9" t="inlineStr">
        <is>
          <t>VO-07</t>
        </is>
      </c>
      <c r="B12" s="10" t="inlineStr">
        <is>
          <t>Add entrance canopy</t>
        </is>
      </c>
      <c r="C12" s="9" t="inlineStr">
        <is>
          <t>Addition</t>
        </is>
      </c>
      <c r="D12" s="11" t="n">
        <v>1</v>
      </c>
      <c r="E12" s="9" t="inlineStr">
        <is>
          <t>lump sum</t>
        </is>
      </c>
      <c r="F12" s="12" t="n">
        <v>16500</v>
      </c>
      <c r="G12" s="13">
        <f>IF(AND(ISNUMBER(D12),ISNUMBER(F12)),ROUND(D12*F12,2)*IF(C12="Omission",-1,1),0)</f>
        <v/>
      </c>
      <c r="H12" s="9" t="inlineStr">
        <is>
          <t>Rejected</t>
        </is>
      </c>
      <c r="I12" s="14" t="n">
        <v>5</v>
      </c>
      <c r="J12" s="14" t="n">
        <v>0</v>
      </c>
      <c r="L12" s="15" t="inlineStr">
        <is>
          <t>Net approved</t>
        </is>
      </c>
      <c r="M12" s="13">
        <f>$M$10+$M$11</f>
        <v/>
      </c>
    </row>
    <row r="13">
      <c r="A13" s="9" t="inlineStr">
        <is>
          <t>VO-08</t>
        </is>
      </c>
      <c r="B13" s="10" t="inlineStr">
        <is>
          <t>Omit second balcony balustrade</t>
        </is>
      </c>
      <c r="C13" s="9" t="inlineStr">
        <is>
          <t>Omission</t>
        </is>
      </c>
      <c r="D13" s="11" t="n">
        <v>18</v>
      </c>
      <c r="E13" s="9" t="inlineStr">
        <is>
          <t>m</t>
        </is>
      </c>
      <c r="F13" s="12" t="n">
        <v>210</v>
      </c>
      <c r="G13" s="13">
        <f>IF(AND(ISNUMBER(D13),ISNUMBER(F13)),ROUND(D13*F13,2)*IF(C13="Omission",-1,1),0)</f>
        <v/>
      </c>
      <c r="H13" s="9" t="inlineStr">
        <is>
          <t>Approved</t>
        </is>
      </c>
      <c r="I13" s="14" t="n">
        <v>0</v>
      </c>
      <c r="J13" s="14" t="n">
        <v>0</v>
      </c>
      <c r="L13" s="15" t="inlineStr">
        <is>
          <t>Revised contract value</t>
        </is>
      </c>
      <c r="M13" s="17">
        <f>$M$6+$M$12</f>
        <v/>
      </c>
    </row>
    <row r="14">
      <c r="A14" s="9" t="n"/>
      <c r="B14" s="10" t="n"/>
      <c r="C14" s="9" t="n"/>
      <c r="D14" s="11" t="n"/>
      <c r="E14" s="9" t="n"/>
      <c r="F14" s="12" t="n"/>
      <c r="G14" s="13">
        <f>IF(AND(ISNUMBER(D14),ISNUMBER(F14)),ROUND(D14*F14,2)*IF(C14="Omission",-1,1),0)</f>
        <v/>
      </c>
      <c r="H14" s="9" t="n"/>
      <c r="I14" s="14" t="n"/>
      <c r="J14" s="14" t="n"/>
      <c r="L14" s="15" t="inlineStr">
        <is>
          <t>Change as % of contract</t>
        </is>
      </c>
      <c r="M14" s="18">
        <f>IF($M$6&gt;0,$M$12/$M$6,0)</f>
        <v/>
      </c>
    </row>
    <row r="15">
      <c r="A15" s="9" t="n"/>
      <c r="B15" s="10" t="n"/>
      <c r="C15" s="9" t="n"/>
      <c r="D15" s="11" t="n"/>
      <c r="E15" s="9" t="n"/>
      <c r="F15" s="12" t="n"/>
      <c r="G15" s="13">
        <f>IF(AND(ISNUMBER(D15),ISNUMBER(F15)),ROUND(D15*F15,2)*IF(C15="Omission",-1,1),0)</f>
        <v/>
      </c>
      <c r="H15" s="9" t="n"/>
      <c r="I15" s="14" t="n"/>
      <c r="J15" s="14" t="n"/>
      <c r="L15" s="15" t="inlineStr">
        <is>
          <t>Pending net exposure</t>
        </is>
      </c>
      <c r="M15" s="16">
        <f>SUMIFS($G$6:$G$45,$H$6:$H$45,"Pending")</f>
        <v/>
      </c>
    </row>
    <row r="16">
      <c r="A16" s="9" t="n"/>
      <c r="B16" s="10" t="n"/>
      <c r="C16" s="9" t="n"/>
      <c r="D16" s="11" t="n"/>
      <c r="E16" s="9" t="n"/>
      <c r="F16" s="12" t="n"/>
      <c r="G16" s="13">
        <f>IF(AND(ISNUMBER(D16),ISNUMBER(F16)),ROUND(D16*F16,2)*IF(C16="Omission",-1,1),0)</f>
        <v/>
      </c>
      <c r="H16" s="9" t="n"/>
      <c r="I16" s="14" t="n"/>
      <c r="J16" s="14" t="n"/>
      <c r="L16" s="15" t="inlineStr">
        <is>
          <t>Rejected (net)</t>
        </is>
      </c>
      <c r="M16" s="16">
        <f>SUMIFS($G$6:$G$45,$H$6:$H$45,"Rejected")</f>
        <v/>
      </c>
    </row>
    <row r="17">
      <c r="A17" s="9" t="n"/>
      <c r="B17" s="10" t="n"/>
      <c r="C17" s="9" t="n"/>
      <c r="D17" s="11" t="n"/>
      <c r="E17" s="9" t="n"/>
      <c r="F17" s="12" t="n"/>
      <c r="G17" s="13">
        <f>IF(AND(ISNUMBER(D17),ISNUMBER(F17)),ROUND(D17*F17,2)*IF(C17="Omission",-1,1),0)</f>
        <v/>
      </c>
      <c r="H17" s="9" t="n"/>
      <c r="I17" s="14" t="n"/>
      <c r="J17" s="14" t="n"/>
    </row>
    <row r="18">
      <c r="A18" s="9" t="n"/>
      <c r="B18" s="10" t="n"/>
      <c r="C18" s="9" t="n"/>
      <c r="D18" s="11" t="n"/>
      <c r="E18" s="9" t="n"/>
      <c r="F18" s="12" t="n"/>
      <c r="G18" s="13">
        <f>IF(AND(ISNUMBER(D18),ISNUMBER(F18)),ROUND(D18*F18,2)*IF(C18="Omission",-1,1),0)</f>
        <v/>
      </c>
      <c r="H18" s="9" t="n"/>
      <c r="I18" s="14" t="n"/>
      <c r="J18" s="14" t="n"/>
      <c r="L18" s="8" t="inlineStr">
        <is>
          <t>Impact on time</t>
        </is>
      </c>
      <c r="M18" s="6" t="n"/>
    </row>
    <row r="19">
      <c r="A19" s="9" t="n"/>
      <c r="B19" s="10" t="n"/>
      <c r="C19" s="9" t="n"/>
      <c r="D19" s="11" t="n"/>
      <c r="E19" s="9" t="n"/>
      <c r="F19" s="12" t="n"/>
      <c r="G19" s="13">
        <f>IF(AND(ISNUMBER(D19),ISNUMBER(F19)),ROUND(D19*F19,2)*IF(C19="Omission",-1,1),0)</f>
        <v/>
      </c>
      <c r="H19" s="9" t="n"/>
      <c r="I19" s="14" t="n"/>
      <c r="J19" s="14" t="n"/>
      <c r="L19" s="15" t="inlineStr">
        <is>
          <t>Time approved (days)</t>
        </is>
      </c>
      <c r="M19" s="19">
        <f>SUMIFS($J$6:$J$45,$H$6:$H$45,"Approved")</f>
        <v/>
      </c>
    </row>
    <row r="20">
      <c r="A20" s="9" t="n"/>
      <c r="B20" s="10" t="n"/>
      <c r="C20" s="9" t="n"/>
      <c r="D20" s="11" t="n"/>
      <c r="E20" s="9" t="n"/>
      <c r="F20" s="12" t="n"/>
      <c r="G20" s="13">
        <f>IF(AND(ISNUMBER(D20),ISNUMBER(F20)),ROUND(D20*F20,2)*IF(C20="Omission",-1,1),0)</f>
        <v/>
      </c>
      <c r="H20" s="9" t="n"/>
      <c r="I20" s="14" t="n"/>
      <c r="J20" s="14" t="n"/>
      <c r="L20" s="15" t="inlineStr">
        <is>
          <t>Time pending (days)</t>
        </is>
      </c>
      <c r="M20" s="20">
        <f>SUMIFS($I$6:$I$45,$H$6:$H$45,"Pending")</f>
        <v/>
      </c>
    </row>
    <row r="21">
      <c r="A21" s="9" t="n"/>
      <c r="B21" s="10" t="n"/>
      <c r="C21" s="9" t="n"/>
      <c r="D21" s="11" t="n"/>
      <c r="E21" s="9" t="n"/>
      <c r="F21" s="12" t="n"/>
      <c r="G21" s="13">
        <f>IF(AND(ISNUMBER(D21),ISNUMBER(F21)),ROUND(D21*F21,2)*IF(C21="Omission",-1,1),0)</f>
        <v/>
      </c>
      <c r="H21" s="9" t="n"/>
      <c r="I21" s="14" t="n"/>
      <c r="J21" s="14" t="n"/>
      <c r="L21" s="15" t="inlineStr">
        <is>
          <t>Revised duration (days)</t>
        </is>
      </c>
      <c r="M21" s="21">
        <f>$M$7+$M$19</f>
        <v/>
      </c>
    </row>
    <row r="22">
      <c r="A22" s="9" t="n"/>
      <c r="B22" s="10" t="n"/>
      <c r="C22" s="9" t="n"/>
      <c r="D22" s="11" t="n"/>
      <c r="E22" s="9" t="n"/>
      <c r="F22" s="12" t="n"/>
      <c r="G22" s="13">
        <f>IF(AND(ISNUMBER(D22),ISNUMBER(F22)),ROUND(D22*F22,2)*IF(C22="Omission",-1,1),0)</f>
        <v/>
      </c>
      <c r="H22" s="9" t="n"/>
      <c r="I22" s="14" t="n"/>
      <c r="J22" s="14" t="n"/>
    </row>
    <row r="23">
      <c r="A23" s="9" t="n"/>
      <c r="B23" s="10" t="n"/>
      <c r="C23" s="9" t="n"/>
      <c r="D23" s="11" t="n"/>
      <c r="E23" s="9" t="n"/>
      <c r="F23" s="12" t="n"/>
      <c r="G23" s="13">
        <f>IF(AND(ISNUMBER(D23),ISNUMBER(F23)),ROUND(D23*F23,2)*IF(C23="Omission",-1,1),0)</f>
        <v/>
      </c>
      <c r="H23" s="9" t="n"/>
      <c r="I23" s="14" t="n"/>
      <c r="J23" s="14" t="n"/>
      <c r="L23" s="8" t="inlineStr">
        <is>
          <t>Counts</t>
        </is>
      </c>
      <c r="M23" s="6" t="n"/>
    </row>
    <row r="24">
      <c r="A24" s="9" t="n"/>
      <c r="B24" s="10" t="n"/>
      <c r="C24" s="9" t="n"/>
      <c r="D24" s="11" t="n"/>
      <c r="E24" s="9" t="n"/>
      <c r="F24" s="12" t="n"/>
      <c r="G24" s="13">
        <f>IF(AND(ISNUMBER(D24),ISNUMBER(F24)),ROUND(D24*F24,2)*IF(C24="Omission",-1,1),0)</f>
        <v/>
      </c>
      <c r="H24" s="9" t="n"/>
      <c r="I24" s="14" t="n"/>
      <c r="J24" s="14" t="n"/>
      <c r="L24" s="15" t="inlineStr">
        <is>
          <t>Approved</t>
        </is>
      </c>
      <c r="M24" s="20">
        <f>COUNTIF($H$6:$H$45,"Approved")</f>
        <v/>
      </c>
    </row>
    <row r="25">
      <c r="A25" s="9" t="n"/>
      <c r="B25" s="10" t="n"/>
      <c r="C25" s="9" t="n"/>
      <c r="D25" s="11" t="n"/>
      <c r="E25" s="9" t="n"/>
      <c r="F25" s="12" t="n"/>
      <c r="G25" s="13">
        <f>IF(AND(ISNUMBER(D25),ISNUMBER(F25)),ROUND(D25*F25,2)*IF(C25="Omission",-1,1),0)</f>
        <v/>
      </c>
      <c r="H25" s="9" t="n"/>
      <c r="I25" s="14" t="n"/>
      <c r="J25" s="14" t="n"/>
      <c r="L25" s="15" t="inlineStr">
        <is>
          <t>Pending</t>
        </is>
      </c>
      <c r="M25" s="20">
        <f>COUNTIF($H$6:$H$45,"Pending")</f>
        <v/>
      </c>
    </row>
    <row r="26">
      <c r="A26" s="9" t="n"/>
      <c r="B26" s="10" t="n"/>
      <c r="C26" s="9" t="n"/>
      <c r="D26" s="11" t="n"/>
      <c r="E26" s="9" t="n"/>
      <c r="F26" s="12" t="n"/>
      <c r="G26" s="13">
        <f>IF(AND(ISNUMBER(D26),ISNUMBER(F26)),ROUND(D26*F26,2)*IF(C26="Omission",-1,1),0)</f>
        <v/>
      </c>
      <c r="H26" s="9" t="n"/>
      <c r="I26" s="14" t="n"/>
      <c r="J26" s="14" t="n"/>
      <c r="L26" s="15" t="inlineStr">
        <is>
          <t>Rejected</t>
        </is>
      </c>
      <c r="M26" s="20">
        <f>COUNTIF($H$6:$H$45,"Rejected")</f>
        <v/>
      </c>
    </row>
    <row r="27">
      <c r="A27" s="9" t="n"/>
      <c r="B27" s="10" t="n"/>
      <c r="C27" s="9" t="n"/>
      <c r="D27" s="11" t="n"/>
      <c r="E27" s="9" t="n"/>
      <c r="F27" s="12" t="n"/>
      <c r="G27" s="13">
        <f>IF(AND(ISNUMBER(D27),ISNUMBER(F27)),ROUND(D27*F27,2)*IF(C27="Omission",-1,1),0)</f>
        <v/>
      </c>
      <c r="H27" s="9" t="n"/>
      <c r="I27" s="14" t="n"/>
      <c r="J27" s="14" t="n"/>
    </row>
    <row r="28">
      <c r="A28" s="9" t="n"/>
      <c r="B28" s="10" t="n"/>
      <c r="C28" s="9" t="n"/>
      <c r="D28" s="11" t="n"/>
      <c r="E28" s="9" t="n"/>
      <c r="F28" s="12" t="n"/>
      <c r="G28" s="13">
        <f>IF(AND(ISNUMBER(D28),ISNUMBER(F28)),ROUND(D28*F28,2)*IF(C28="Omission",-1,1),0)</f>
        <v/>
      </c>
      <c r="H28" s="9" t="n"/>
      <c r="I28" s="14" t="n"/>
      <c r="J28" s="14" t="n"/>
    </row>
    <row r="29">
      <c r="A29" s="9" t="n"/>
      <c r="B29" s="10" t="n"/>
      <c r="C29" s="9" t="n"/>
      <c r="D29" s="11" t="n"/>
      <c r="E29" s="9" t="n"/>
      <c r="F29" s="12" t="n"/>
      <c r="G29" s="13">
        <f>IF(AND(ISNUMBER(D29),ISNUMBER(F29)),ROUND(D29*F29,2)*IF(C29="Omission",-1,1),0)</f>
        <v/>
      </c>
      <c r="H29" s="9" t="n"/>
      <c r="I29" s="14" t="n"/>
      <c r="J29" s="14" t="n"/>
    </row>
    <row r="30">
      <c r="A30" s="9" t="n"/>
      <c r="B30" s="10" t="n"/>
      <c r="C30" s="9" t="n"/>
      <c r="D30" s="11" t="n"/>
      <c r="E30" s="9" t="n"/>
      <c r="F30" s="12" t="n"/>
      <c r="G30" s="13">
        <f>IF(AND(ISNUMBER(D30),ISNUMBER(F30)),ROUND(D30*F30,2)*IF(C30="Omission",-1,1),0)</f>
        <v/>
      </c>
      <c r="H30" s="9" t="n"/>
      <c r="I30" s="14" t="n"/>
      <c r="J30" s="14" t="n"/>
    </row>
    <row r="31">
      <c r="A31" s="9" t="n"/>
      <c r="B31" s="10" t="n"/>
      <c r="C31" s="9" t="n"/>
      <c r="D31" s="11" t="n"/>
      <c r="E31" s="9" t="n"/>
      <c r="F31" s="12" t="n"/>
      <c r="G31" s="13">
        <f>IF(AND(ISNUMBER(D31),ISNUMBER(F31)),ROUND(D31*F31,2)*IF(C31="Omission",-1,1),0)</f>
        <v/>
      </c>
      <c r="H31" s="9" t="n"/>
      <c r="I31" s="14" t="n"/>
      <c r="J31" s="14" t="n"/>
    </row>
    <row r="32">
      <c r="A32" s="9" t="n"/>
      <c r="B32" s="10" t="n"/>
      <c r="C32" s="9" t="n"/>
      <c r="D32" s="11" t="n"/>
      <c r="E32" s="9" t="n"/>
      <c r="F32" s="12" t="n"/>
      <c r="G32" s="13">
        <f>IF(AND(ISNUMBER(D32),ISNUMBER(F32)),ROUND(D32*F32,2)*IF(C32="Omission",-1,1),0)</f>
        <v/>
      </c>
      <c r="H32" s="9" t="n"/>
      <c r="I32" s="14" t="n"/>
      <c r="J32" s="14" t="n"/>
    </row>
    <row r="33">
      <c r="A33" s="9" t="n"/>
      <c r="B33" s="10" t="n"/>
      <c r="C33" s="9" t="n"/>
      <c r="D33" s="11" t="n"/>
      <c r="E33" s="9" t="n"/>
      <c r="F33" s="12" t="n"/>
      <c r="G33" s="13">
        <f>IF(AND(ISNUMBER(D33),ISNUMBER(F33)),ROUND(D33*F33,2)*IF(C33="Omission",-1,1),0)</f>
        <v/>
      </c>
      <c r="H33" s="9" t="n"/>
      <c r="I33" s="14" t="n"/>
      <c r="J33" s="14" t="n"/>
    </row>
    <row r="34">
      <c r="A34" s="9" t="n"/>
      <c r="B34" s="10" t="n"/>
      <c r="C34" s="9" t="n"/>
      <c r="D34" s="11" t="n"/>
      <c r="E34" s="9" t="n"/>
      <c r="F34" s="12" t="n"/>
      <c r="G34" s="13">
        <f>IF(AND(ISNUMBER(D34),ISNUMBER(F34)),ROUND(D34*F34,2)*IF(C34="Omission",-1,1),0)</f>
        <v/>
      </c>
      <c r="H34" s="9" t="n"/>
      <c r="I34" s="14" t="n"/>
      <c r="J34" s="14" t="n"/>
    </row>
    <row r="35">
      <c r="A35" s="9" t="n"/>
      <c r="B35" s="10" t="n"/>
      <c r="C35" s="9" t="n"/>
      <c r="D35" s="11" t="n"/>
      <c r="E35" s="9" t="n"/>
      <c r="F35" s="12" t="n"/>
      <c r="G35" s="13">
        <f>IF(AND(ISNUMBER(D35),ISNUMBER(F35)),ROUND(D35*F35,2)*IF(C35="Omission",-1,1),0)</f>
        <v/>
      </c>
      <c r="H35" s="9" t="n"/>
      <c r="I35" s="14" t="n"/>
      <c r="J35" s="14" t="n"/>
    </row>
    <row r="36">
      <c r="A36" s="9" t="n"/>
      <c r="B36" s="10" t="n"/>
      <c r="C36" s="9" t="n"/>
      <c r="D36" s="11" t="n"/>
      <c r="E36" s="9" t="n"/>
      <c r="F36" s="12" t="n"/>
      <c r="G36" s="13">
        <f>IF(AND(ISNUMBER(D36),ISNUMBER(F36)),ROUND(D36*F36,2)*IF(C36="Omission",-1,1),0)</f>
        <v/>
      </c>
      <c r="H36" s="9" t="n"/>
      <c r="I36" s="14" t="n"/>
      <c r="J36" s="14" t="n"/>
    </row>
    <row r="37">
      <c r="A37" s="9" t="n"/>
      <c r="B37" s="10" t="n"/>
      <c r="C37" s="9" t="n"/>
      <c r="D37" s="11" t="n"/>
      <c r="E37" s="9" t="n"/>
      <c r="F37" s="12" t="n"/>
      <c r="G37" s="13">
        <f>IF(AND(ISNUMBER(D37),ISNUMBER(F37)),ROUND(D37*F37,2)*IF(C37="Omission",-1,1),0)</f>
        <v/>
      </c>
      <c r="H37" s="9" t="n"/>
      <c r="I37" s="14" t="n"/>
      <c r="J37" s="14" t="n"/>
    </row>
    <row r="38">
      <c r="A38" s="9" t="n"/>
      <c r="B38" s="10" t="n"/>
      <c r="C38" s="9" t="n"/>
      <c r="D38" s="11" t="n"/>
      <c r="E38" s="9" t="n"/>
      <c r="F38" s="12" t="n"/>
      <c r="G38" s="13">
        <f>IF(AND(ISNUMBER(D38),ISNUMBER(F38)),ROUND(D38*F38,2)*IF(C38="Omission",-1,1),0)</f>
        <v/>
      </c>
      <c r="H38" s="9" t="n"/>
      <c r="I38" s="14" t="n"/>
      <c r="J38" s="14" t="n"/>
    </row>
    <row r="39">
      <c r="A39" s="9" t="n"/>
      <c r="B39" s="10" t="n"/>
      <c r="C39" s="9" t="n"/>
      <c r="D39" s="11" t="n"/>
      <c r="E39" s="9" t="n"/>
      <c r="F39" s="12" t="n"/>
      <c r="G39" s="13">
        <f>IF(AND(ISNUMBER(D39),ISNUMBER(F39)),ROUND(D39*F39,2)*IF(C39="Omission",-1,1),0)</f>
        <v/>
      </c>
      <c r="H39" s="9" t="n"/>
      <c r="I39" s="14" t="n"/>
      <c r="J39" s="14" t="n"/>
    </row>
    <row r="40">
      <c r="A40" s="9" t="n"/>
      <c r="B40" s="10" t="n"/>
      <c r="C40" s="9" t="n"/>
      <c r="D40" s="11" t="n"/>
      <c r="E40" s="9" t="n"/>
      <c r="F40" s="12" t="n"/>
      <c r="G40" s="13">
        <f>IF(AND(ISNUMBER(D40),ISNUMBER(F40)),ROUND(D40*F40,2)*IF(C40="Omission",-1,1),0)</f>
        <v/>
      </c>
      <c r="H40" s="9" t="n"/>
      <c r="I40" s="14" t="n"/>
      <c r="J40" s="14" t="n"/>
    </row>
    <row r="41">
      <c r="A41" s="9" t="n"/>
      <c r="B41" s="10" t="n"/>
      <c r="C41" s="9" t="n"/>
      <c r="D41" s="11" t="n"/>
      <c r="E41" s="9" t="n"/>
      <c r="F41" s="12" t="n"/>
      <c r="G41" s="13">
        <f>IF(AND(ISNUMBER(D41),ISNUMBER(F41)),ROUND(D41*F41,2)*IF(C41="Omission",-1,1),0)</f>
        <v/>
      </c>
      <c r="H41" s="9" t="n"/>
      <c r="I41" s="14" t="n"/>
      <c r="J41" s="14" t="n"/>
    </row>
    <row r="42">
      <c r="A42" s="9" t="n"/>
      <c r="B42" s="10" t="n"/>
      <c r="C42" s="9" t="n"/>
      <c r="D42" s="11" t="n"/>
      <c r="E42" s="9" t="n"/>
      <c r="F42" s="12" t="n"/>
      <c r="G42" s="13">
        <f>IF(AND(ISNUMBER(D42),ISNUMBER(F42)),ROUND(D42*F42,2)*IF(C42="Omission",-1,1),0)</f>
        <v/>
      </c>
      <c r="H42" s="9" t="n"/>
      <c r="I42" s="14" t="n"/>
      <c r="J42" s="14" t="n"/>
    </row>
    <row r="43">
      <c r="A43" s="9" t="n"/>
      <c r="B43" s="10" t="n"/>
      <c r="C43" s="9" t="n"/>
      <c r="D43" s="11" t="n"/>
      <c r="E43" s="9" t="n"/>
      <c r="F43" s="12" t="n"/>
      <c r="G43" s="13">
        <f>IF(AND(ISNUMBER(D43),ISNUMBER(F43)),ROUND(D43*F43,2)*IF(C43="Omission",-1,1),0)</f>
        <v/>
      </c>
      <c r="H43" s="9" t="n"/>
      <c r="I43" s="14" t="n"/>
      <c r="J43" s="14" t="n"/>
    </row>
    <row r="44">
      <c r="A44" s="9" t="n"/>
      <c r="B44" s="10" t="n"/>
      <c r="C44" s="9" t="n"/>
      <c r="D44" s="11" t="n"/>
      <c r="E44" s="9" t="n"/>
      <c r="F44" s="12" t="n"/>
      <c r="G44" s="13">
        <f>IF(AND(ISNUMBER(D44),ISNUMBER(F44)),ROUND(D44*F44,2)*IF(C44="Omission",-1,1),0)</f>
        <v/>
      </c>
      <c r="H44" s="9" t="n"/>
      <c r="I44" s="14" t="n"/>
      <c r="J44" s="14" t="n"/>
    </row>
    <row r="45">
      <c r="A45" s="9" t="n"/>
      <c r="B45" s="10" t="n"/>
      <c r="C45" s="9" t="n"/>
      <c r="D45" s="11" t="n"/>
      <c r="E45" s="9" t="n"/>
      <c r="F45" s="12" t="n"/>
      <c r="G45" s="13">
        <f>IF(AND(ISNUMBER(D45),ISNUMBER(F45)),ROUND(D45*F45,2)*IF(C45="Omission",-1,1),0)</f>
        <v/>
      </c>
      <c r="H45" s="9" t="n"/>
      <c r="I45" s="14" t="n"/>
      <c r="J45" s="1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1:M1"/>
    <mergeCell ref="L18:M18"/>
    <mergeCell ref="A4:J4"/>
    <mergeCell ref="L5:M5"/>
    <mergeCell ref="L23:M23"/>
    <mergeCell ref="A2:M2"/>
    <mergeCell ref="L9:M9"/>
  </mergeCells>
  <conditionalFormatting sqref="A6:J45">
    <cfRule type="expression" priority="1" dxfId="0">
      <formula>$H6="Approved"</formula>
    </cfRule>
    <cfRule type="expression" priority="2" dxfId="1">
      <formula>$H6="Rejected"</formula>
    </cfRule>
    <cfRule type="expression" priority="3" dxfId="2">
      <formula>$H6="Pending"</formula>
    </cfRule>
  </conditionalFormatting>
  <dataValidations count="7">
    <dataValidation sqref="C6:C45" showDropDown="0" showInputMessage="0" showErrorMessage="1" allowBlank="1" errorTitle="Sheetaky" error="Pick a value from the list" type="list">
      <formula1>"Addition,Omission"</formula1>
    </dataValidation>
    <dataValidation sqref="H6:H45" showDropDown="0" showInputMessage="0" showErrorMessage="1" allowBlank="1" errorTitle="Sheetaky" error="Pick a value from the list" type="list">
      <formula1>"Pending,Approved,Rejected"</formula1>
    </dataValidation>
    <dataValidation sqref="D6:D45" showDropDown="0" showInputMessage="0" showErrorMessage="1" allowBlank="1" errorTitle="Sheetaky" error="Enter a number between 0 and 1000000000000.0" type="decimal" operator="between">
      <formula1>0</formula1>
      <formula2>1000000000000.0</formula2>
    </dataValidation>
    <dataValidation sqref="F6:F45" showDropDown="0" showInputMessage="0" showErrorMessage="1" allowBlank="1" errorTitle="Sheetaky" error="Enter a number between 0 and 1000000000000.0" type="decimal" operator="between">
      <formula1>0</formula1>
      <formula2>1000000000000.0</formula2>
    </dataValidation>
    <dataValidation sqref="I6:J45" showDropDown="0" showInputMessage="0" showErrorMessage="1" allowBlank="1" errorTitle="Sheetaky" error="Enter a number between 0 and 5000" type="whole" operator="between">
      <formula1>0</formula1>
      <formula2>5000</formula2>
    </dataValidation>
    <dataValidation sqref="M6" showDropDown="0" showInputMessage="0" showErrorMessage="1" allowBlank="1" errorTitle="Sheetaky" error="Enter a number between 0 and 10000000000000.0" type="decimal" operator="between">
      <formula1>0</formula1>
      <formula2>10000000000000.0</formula2>
    </dataValidation>
    <dataValidation sqref="M7" showDropDown="0" showInputMessage="0" showErrorMessage="1" allowBlank="1" errorTitle="Sheetaky" error="Enter a number between 1 and 10000" type="whole" operator="between">
      <formula1>1</formula1>
      <formula2>10000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Variation Orders Log: Value, Status and Impact on Contract and Time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3"/>
    <row r="4" ht="22" customHeight="1">
      <c r="A4" s="5" t="inlineStr">
        <is>
          <t>What is this sheet?</t>
        </is>
      </c>
      <c r="B4" s="6" t="n"/>
    </row>
    <row r="5" ht="60" customHeight="1">
      <c r="A5" s="22" t="inlineStr">
        <is>
          <t>A log of project variation orders: each has a description, type (addition or omission), quantity, rate, status (pending, approved or rejected) and time claimed and approved. The sheet totals what is approved, what awaits a decision and what was rejected, and works out the revised contract value, the percentage change and the revised duration.</t>
        </is>
      </c>
    </row>
    <row r="6"/>
    <row r="7" ht="22" customHeight="1">
      <c r="A7" s="5" t="inlineStr">
        <is>
          <t>Steps</t>
        </is>
      </c>
      <c r="B7" s="6" t="n"/>
    </row>
    <row r="8" ht="20" customHeight="1">
      <c r="A8" s="23" t="n">
        <v>1</v>
      </c>
      <c r="B8" s="22" t="inlineStr">
        <is>
          <t>Enter the original contract value and duration in the side panel.</t>
        </is>
      </c>
    </row>
    <row r="9" ht="20" customHeight="1">
      <c r="A9" s="23" t="n">
        <v>2</v>
      </c>
      <c r="B9" s="22" t="inlineStr">
        <is>
          <t>Register each variation in a row: description, type, quantity, rate and status.</t>
        </is>
      </c>
    </row>
    <row r="10" ht="20" customHeight="1">
      <c r="A10" s="23" t="n">
        <v>3</v>
      </c>
      <c r="B10" s="22" t="inlineStr">
        <is>
          <t>When approved change the status to "Approved" and enter the approved time.</t>
        </is>
      </c>
    </row>
    <row r="11" ht="30" customHeight="1">
      <c r="A11" s="23" t="n">
        <v>4</v>
      </c>
      <c r="B11" s="22" t="inlineStr">
        <is>
          <t>Check the revised contract value and the pending amounts before each certificate and carry the net approved into the certificate.</t>
        </is>
      </c>
    </row>
    <row r="12"/>
    <row r="13" ht="22" customHeight="1">
      <c r="A13" s="5" t="inlineStr">
        <is>
          <t>Color legend</t>
        </is>
      </c>
      <c r="B13" s="6" t="n"/>
    </row>
    <row r="14">
      <c r="A14" s="10" t="inlineStr"/>
      <c r="B14" s="22" t="inlineStr">
        <is>
          <t>Input cell: type or choose your value here (blue text on yellow).</t>
        </is>
      </c>
    </row>
    <row r="15">
      <c r="A15" s="24" t="inlineStr"/>
      <c r="B15" s="22" t="inlineStr">
        <is>
          <t>Calculated cell: automatic formula, protected from accidental edits.</t>
        </is>
      </c>
    </row>
    <row r="16">
      <c r="A16" s="25" t="inlineStr"/>
      <c r="B16" s="22" t="inlineStr">
        <is>
          <t>Table and section headers.</t>
        </is>
      </c>
    </row>
    <row r="17"/>
    <row r="18" ht="22" customHeight="1">
      <c r="A18" s="5" t="inlineStr">
        <is>
          <t>Important notes</t>
        </is>
      </c>
      <c r="B18" s="6" t="n"/>
    </row>
    <row r="19" ht="20" customHeight="1">
      <c r="A19" s="26" t="inlineStr">
        <is>
          <t>•</t>
        </is>
      </c>
      <c r="B19" s="27" t="inlineStr">
        <is>
          <t>Omissions are recorded as negative values automatically.</t>
        </is>
      </c>
    </row>
    <row r="20" ht="20" customHeight="1">
      <c r="A20" s="26" t="inlineStr">
        <is>
          <t>•</t>
        </is>
      </c>
      <c r="B20" s="27" t="inlineStr">
        <is>
          <t>Yellow is pending, green approved and red rejected.</t>
        </is>
      </c>
    </row>
    <row r="21" ht="20" customHeight="1">
      <c r="A21" s="26" t="inlineStr">
        <is>
          <t>•</t>
        </is>
      </c>
      <c r="B21" s="27" t="inlineStr">
        <is>
          <t>Pending orders are a financial exposure; follow them up regularly.</t>
        </is>
      </c>
    </row>
    <row r="22" ht="30" customHeight="1">
      <c r="A22" s="26" t="inlineStr">
        <is>
          <t>•</t>
        </is>
      </c>
      <c r="B22" s="27" t="inlineStr">
        <is>
          <t>Sheets are protected without a password to keep formulas safe. To unprotect: Review → Unprotect Sheet.</t>
        </is>
      </c>
    </row>
    <row r="23" ht="20" customHeight="1">
      <c r="A23" s="26" t="inlineStr">
        <is>
          <t>•</t>
        </is>
      </c>
      <c r="B23" s="27" t="inlineStr">
        <is>
          <t>The data shown is a worked example. Clear it and type your own data in the yellow cells only.</t>
        </is>
      </c>
    </row>
    <row r="24" ht="20" customHeight="1">
      <c r="A24" s="26" t="inlineStr">
        <is>
          <t>•</t>
        </is>
      </c>
      <c r="B24" s="27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VOL</dc:title>
  <dcterms:created xmlns:dcterms="http://purl.org/dc/terms/" xmlns:xsi="http://www.w3.org/2001/XMLSchema-instance" xsi:type="dcterms:W3CDTF">2026-10-23T01:12:46Z</dcterms:created>
  <dcterms:modified xmlns:dcterms="http://purl.org/dc/terms/" xmlns:xsi="http://www.w3.org/2001/XMLSchema-instance" xsi:type="dcterms:W3CDTF">2026-10-23T01:12:46Z</dcterms:modified>
</cp:coreProperties>
</file>