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xl/_rels/workbook.xml.rels" ContentType="application/vnd.openxmlformats-package.relationships+xml"/>
  <Override PartName="/xl/workbook.xml" ContentType="application/vnd.openxmlformats-officedocument.spreadsheetml.sheet.main+xml"/>
  <Override PartName="/xl/theme/theme1.xml" ContentType="application/vnd.openxmlformats-officedocument.theme+xml"/>
  <Override PartName="/xl/styles.xml" ContentType="application/vnd.openxmlformats-officedocument.spreadsheetml.styles+xml"/>
  <Override PartName="/xl/worksheets/_rels/sheet1.xml.rels" ContentType="application/vnd.openxmlformats-package.relationship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Override PartName="/xl/drawings/_rels/drawing1.xml.rels" ContentType="application/vnd.openxmlformats-package.relationships+xml"/>
  <Override PartName="/xl/drawings/drawing1.xml" ContentType="application/vnd.openxmlformats-officedocument.drawing+xml"/>
  <Override PartName="/xl/charts/chart1.xml" ContentType="application/vnd.openxmlformats-officedocument.drawingml.chart+xml"/>
  <Override PartName="/_rels/.rels" ContentType="application/vnd.openxmlformats-package.relationship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officedocument/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Calc"/>
  <workbookPr backupFile="false" showObjects="all" dateCompatibility="false"/>
  <workbookProtection/>
  <bookViews>
    <workbookView showHorizontalScroll="true" showVerticalScroll="true" showSheetTabs="true" xWindow="0" yWindow="0" windowWidth="16384" windowHeight="8192" tabRatio="600" firstSheet="0" activeTab="0"/>
  </bookViews>
  <sheets>
    <sheet name="Analysis" sheetId="1" state="visible" r:id="rId3"/>
    <sheet name="Guide" sheetId="2" state="visible" r:id="rId4"/>
  </sheets>
  <calcPr iterateCount="100" refMode="A1" iterate="false" iterateDelta="0.0001"/>
  <extLst>
    <ext xmlns:loext="http://schemas.libreoffice.org/" uri="{7626C862-2A13-11E5-B345-FEFF819CDC9F}">
      <loext:extCalcPr stringRefSyntax="ExcelA1"/>
    </ext>
  </extLst>
</workbook>
</file>

<file path=xl/sharedStrings.xml><?xml version="1.0" encoding="utf-8"?>
<sst xmlns="http://schemas.openxmlformats.org/spreadsheetml/2006/main" count="87" uniqueCount="64">
  <si>
    <t xml:space="preserve">Unit Rate Analysis (Materials, Labor &amp; Equipment)</t>
  </si>
  <si>
    <t xml:space="preserve">Direct cost + overheads + profit = tender unit rate</t>
  </si>
  <si>
    <t xml:space="preserve">Item details</t>
  </si>
  <si>
    <t xml:space="preserve">Direct cost split</t>
  </si>
  <si>
    <t xml:space="preserve">Amount</t>
  </si>
  <si>
    <t xml:space="preserve">%</t>
  </si>
  <si>
    <t xml:space="preserve">Item</t>
  </si>
  <si>
    <t xml:space="preserve">Reinforced concrete C35 for columns incl. rebar and formwork</t>
  </si>
  <si>
    <t xml:space="preserve">Unit</t>
  </si>
  <si>
    <t xml:space="preserve">m³</t>
  </si>
  <si>
    <t xml:space="preserve">Material</t>
  </si>
  <si>
    <t xml:space="preserve">Item quantity</t>
  </si>
  <si>
    <t xml:space="preserve">Output</t>
  </si>
  <si>
    <t xml:space="preserve">per 1 unit</t>
  </si>
  <si>
    <t xml:space="preserve">Labor</t>
  </si>
  <si>
    <t xml:space="preserve">Equipment</t>
  </si>
  <si>
    <t xml:space="preserve">Resources per one unit of the item</t>
  </si>
  <si>
    <t xml:space="preserve">Subcontract</t>
  </si>
  <si>
    <t xml:space="preserve">Type</t>
  </si>
  <si>
    <t xml:space="preserve">Resource</t>
  </si>
  <si>
    <t xml:space="preserve">Qty</t>
  </si>
  <si>
    <t xml:space="preserve">Rate</t>
  </si>
  <si>
    <t xml:space="preserve">Ready-mix C35 incl. waste</t>
  </si>
  <si>
    <t xml:space="preserve">Rebar incl. waste</t>
  </si>
  <si>
    <t xml:space="preserve">t</t>
  </si>
  <si>
    <t xml:space="preserve">Formwork (usage)</t>
  </si>
  <si>
    <t xml:space="preserve">m²</t>
  </si>
  <si>
    <t xml:space="preserve">Tie wire, nails and curing</t>
  </si>
  <si>
    <t xml:space="preserve">lump</t>
  </si>
  <si>
    <t xml:space="preserve">Steel fixer</t>
  </si>
  <si>
    <t xml:space="preserve">hr</t>
  </si>
  <si>
    <t xml:space="preserve">Carpenter</t>
  </si>
  <si>
    <t xml:space="preserve">Concrete laborer</t>
  </si>
  <si>
    <t xml:space="preserve">Concrete pump</t>
  </si>
  <si>
    <t xml:space="preserve">Vibrator and small tools</t>
  </si>
  <si>
    <t xml:space="preserve">Building up the unit rate</t>
  </si>
  <si>
    <t xml:space="preserve">Direct cost per unit</t>
  </si>
  <si>
    <t xml:space="preserve">Site and head-office overheads</t>
  </si>
  <si>
    <t xml:space="preserve">Contingency and risk</t>
  </si>
  <si>
    <t xml:space="preserve">Total cost per unit</t>
  </si>
  <si>
    <t xml:space="preserve">Profit</t>
  </si>
  <si>
    <t xml:space="preserve">Tender unit rate (excl. VAT)</t>
  </si>
  <si>
    <t xml:space="preserve">Item total = unit rate × quantity</t>
  </si>
  <si>
    <t xml:space="preserve">Profit margin on selling price</t>
  </si>
  <si>
    <t xml:space="preserve">Resource quantities are per one unit of the item (e.g. per 1 m³). Profit is applied on total cost; the margin is shown as a share of the selling price.</t>
  </si>
  <si>
    <t xml:space="preserve">How to use: Unit Rate Analysis (Materials, Labor &amp; Equipment)</t>
  </si>
  <si>
    <t xml:space="preserve">Sheetaky.com · Ready Excel sheets in Arabic and English</t>
  </si>
  <si>
    <t xml:space="preserve">What is this sheet?</t>
  </si>
  <si>
    <t xml:space="preserve">A sheet to price any BOQ item: list the resources needed for one unit (materials, labor hours, equipment, subcontract) with rates, and it computes the direct cost, then adds overheads, contingency and profit to give the tender unit rate and the item total.</t>
  </si>
  <si>
    <t xml:space="preserve">Steps</t>
  </si>
  <si>
    <t xml:space="preserve">Enter the item description, unit and quantity from the BOQ.</t>
  </si>
  <si>
    <t xml:space="preserve">In the resources table pick the type and enter the resource, its unit, the quantity per one unit and its rate.</t>
  </si>
  <si>
    <t xml:space="preserve">Adjust the overhead, contingency and profit percentages.</t>
  </si>
  <si>
    <t xml:space="preserve">Read the tender unit rate, the item total and the cost split.</t>
  </si>
  <si>
    <t xml:space="preserve">Color legend</t>
  </si>
  <si>
    <t xml:space="preserve">Input cell: type or choose your value here (blue text on yellow).</t>
  </si>
  <si>
    <t xml:space="preserve">Calculated cell: automatic formula, protected from accidental edits.</t>
  </si>
  <si>
    <t xml:space="preserve">Table and section headers.</t>
  </si>
  <si>
    <t xml:space="preserve">Important notes</t>
  </si>
  <si>
    <t xml:space="preserve">•</t>
  </si>
  <si>
    <t xml:space="preserve">Derive labor hours from output: if a 3-person crew does 8 m³ in 8 hours, hours per m³ = 3 × 8 ÷ 8 = 3 hours.</t>
  </si>
  <si>
    <t xml:space="preserve">Sheets are protected without a password to keep formulas safe. To unprotect: Review → Unprotect Sheet.</t>
  </si>
  <si>
    <t xml:space="preserve">The data shown is a worked example. Clear it and type your own data in the yellow cells only.</t>
  </si>
  <si>
    <t xml:space="preserve">More free sheets in Arabic and English at Sheetaky.com</t>
  </si>
</sst>
</file>

<file path=xl/styles.xml><?xml version="1.0" encoding="utf-8"?>
<styleSheet xmlns="http://schemas.openxmlformats.org/spreadsheetml/2006/main">
  <numFmts count="5">
    <numFmt numFmtId="164" formatCode="General"/>
    <numFmt numFmtId="165" formatCode="#,##0.00"/>
    <numFmt numFmtId="166" formatCode="0%"/>
    <numFmt numFmtId="167" formatCode="0.000"/>
    <numFmt numFmtId="168" formatCode="0.0%"/>
  </numFmts>
  <fonts count="16">
    <font>
      <sz val="11"/>
      <color theme="1"/>
      <name val="Calibri"/>
      <family val="2"/>
      <charset val="1"/>
    </font>
    <font>
      <sz val="10"/>
      <name val="Arial"/>
      <family val="0"/>
    </font>
    <font>
      <sz val="10"/>
      <name val="Arial"/>
      <family val="0"/>
    </font>
    <font>
      <sz val="10"/>
      <name val="Arial"/>
      <family val="0"/>
    </font>
    <font>
      <b val="true"/>
      <sz val="16"/>
      <color rgb="FFFFFFFF"/>
      <name val="Arial"/>
      <family val="0"/>
      <charset val="1"/>
    </font>
    <font>
      <sz val="9"/>
      <color rgb="FFFFFFFF"/>
      <name val="Arial"/>
      <family val="0"/>
      <charset val="1"/>
    </font>
    <font>
      <b val="true"/>
      <sz val="11"/>
      <color rgb="FF0F4527"/>
      <name val="Arial"/>
      <family val="0"/>
      <charset val="1"/>
    </font>
    <font>
      <b val="true"/>
      <sz val="10"/>
      <color rgb="FFFFFFFF"/>
      <name val="Arial"/>
      <family val="0"/>
      <charset val="1"/>
    </font>
    <font>
      <b val="true"/>
      <sz val="10"/>
      <color rgb="FF1F2A24"/>
      <name val="Arial"/>
      <family val="0"/>
      <charset val="1"/>
    </font>
    <font>
      <sz val="10"/>
      <color rgb="FF1F4FB5"/>
      <name val="Arial"/>
      <family val="0"/>
      <charset val="1"/>
    </font>
    <font>
      <sz val="10"/>
      <color rgb="FF1F2A24"/>
      <name val="Arial"/>
      <family val="0"/>
      <charset val="1"/>
    </font>
    <font>
      <sz val="10"/>
      <color rgb="FF5A665F"/>
      <name val="Arial"/>
      <family val="0"/>
      <charset val="1"/>
    </font>
    <font>
      <i val="true"/>
      <sz val="9"/>
      <color rgb="FF5A665F"/>
      <name val="Arial"/>
      <family val="0"/>
      <charset val="1"/>
    </font>
    <font>
      <b val="true"/>
      <sz val="18"/>
      <color rgb="FF000000"/>
      <name val="Calibri"/>
      <family val="2"/>
    </font>
    <font>
      <sz val="10"/>
      <color rgb="FF000000"/>
      <name val="Calibri"/>
      <family val="2"/>
    </font>
    <font>
      <b val="true"/>
      <sz val="10"/>
      <color rgb="FFE8A317"/>
      <name val="Arial"/>
      <family val="0"/>
      <charset val="1"/>
    </font>
  </fonts>
  <fills count="8">
    <fill>
      <patternFill patternType="none"/>
    </fill>
    <fill>
      <patternFill patternType="gray125"/>
    </fill>
    <fill>
      <patternFill patternType="solid">
        <fgColor rgb="FF17603A"/>
        <bgColor rgb="FF0F4527"/>
      </patternFill>
    </fill>
    <fill>
      <patternFill patternType="solid">
        <fgColor rgb="FF0F4527"/>
        <bgColor rgb="FF17603A"/>
      </patternFill>
    </fill>
    <fill>
      <patternFill patternType="solid">
        <fgColor rgb="FFEEF3EF"/>
        <bgColor rgb="FFE8F1EA"/>
      </patternFill>
    </fill>
    <fill>
      <patternFill patternType="solid">
        <fgColor rgb="FFFFF6DD"/>
        <bgColor rgb="FFF9F9F9"/>
      </patternFill>
    </fill>
    <fill>
      <patternFill patternType="solid">
        <fgColor rgb="FFE8F1EA"/>
        <bgColor rgb="FFEEF3EF"/>
      </patternFill>
    </fill>
    <fill>
      <patternFill patternType="solid">
        <fgColor rgb="FFD9EAD3"/>
        <bgColor rgb="FFE8F1EA"/>
      </patternFill>
    </fill>
  </fills>
  <borders count="3">
    <border diagonalUp="false" diagonalDown="false">
      <left/>
      <right/>
      <top/>
      <bottom/>
      <diagonal/>
    </border>
    <border diagonalUp="false" diagonalDown="false">
      <left style="thin">
        <color rgb="FFC9CFC9"/>
      </left>
      <right style="thin">
        <color rgb="FFC9CFC9"/>
      </right>
      <top style="thin">
        <color rgb="FFC9CFC9"/>
      </top>
      <bottom style="thin">
        <color rgb="FFC9CFC9"/>
      </bottom>
      <diagonal/>
    </border>
    <border diagonalUp="false" diagonalDown="false">
      <left style="thin">
        <color rgb="FFC9CFC9"/>
      </left>
      <right/>
      <top style="thin">
        <color rgb="FFC9CFC9"/>
      </top>
      <bottom style="thin">
        <color rgb="FFC9CFC9"/>
      </bottom>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26">
    <xf numFmtId="164" fontId="0" fillId="0" borderId="0" xfId="0" applyFont="false" applyBorder="false" applyAlignment="false" applyProtection="false">
      <alignment horizontal="general" vertical="bottom" textRotation="0" wrapText="false" indent="0" shrinkToFit="false"/>
      <protection locked="true" hidden="false"/>
    </xf>
    <xf numFmtId="164" fontId="4" fillId="2" borderId="0" xfId="0" applyFont="true" applyBorder="true" applyAlignment="true" applyProtection="false">
      <alignment horizontal="center" vertical="center" textRotation="0" wrapText="true" indent="0" shrinkToFit="false" readingOrder="1"/>
      <protection locked="true" hidden="false"/>
    </xf>
    <xf numFmtId="164" fontId="5" fillId="3" borderId="0" xfId="0" applyFont="true" applyBorder="true" applyAlignment="true" applyProtection="false">
      <alignment horizontal="center" vertical="center" textRotation="0" wrapText="true" indent="0" shrinkToFit="false" readingOrder="1"/>
      <protection locked="true" hidden="false"/>
    </xf>
    <xf numFmtId="164" fontId="6" fillId="4" borderId="1" xfId="0" applyFont="true" applyBorder="true" applyAlignment="true" applyProtection="false">
      <alignment horizontal="left" vertical="center" textRotation="0" wrapText="true" indent="0" shrinkToFit="false" readingOrder="1"/>
      <protection locked="true" hidden="false"/>
    </xf>
    <xf numFmtId="164" fontId="7" fillId="2" borderId="1" xfId="0" applyFont="true" applyBorder="true" applyAlignment="true" applyProtection="false">
      <alignment horizontal="center" vertical="center" textRotation="0" wrapText="true" indent="0" shrinkToFit="false" readingOrder="1"/>
      <protection locked="true" hidden="false"/>
    </xf>
    <xf numFmtId="164" fontId="8" fillId="0" borderId="1" xfId="0" applyFont="true" applyBorder="true" applyAlignment="true" applyProtection="false">
      <alignment horizontal="left" vertical="center" textRotation="0" wrapText="true" indent="0" shrinkToFit="false" readingOrder="1"/>
      <protection locked="true" hidden="false"/>
    </xf>
    <xf numFmtId="164" fontId="9" fillId="5" borderId="1" xfId="0" applyFont="true" applyBorder="true" applyAlignment="true" applyProtection="true">
      <alignment horizontal="center" vertical="center" textRotation="0" wrapText="true" indent="0" shrinkToFit="false" readingOrder="1"/>
      <protection locked="false" hidden="false"/>
    </xf>
    <xf numFmtId="164" fontId="8" fillId="0" borderId="1" xfId="0" applyFont="true" applyBorder="true" applyAlignment="true" applyProtection="false">
      <alignment horizontal="center" vertical="center" textRotation="0" wrapText="true" indent="0" shrinkToFit="false" readingOrder="1"/>
      <protection locked="true" hidden="false"/>
    </xf>
    <xf numFmtId="164" fontId="10" fillId="0" borderId="1" xfId="0" applyFont="true" applyBorder="true" applyAlignment="true" applyProtection="false">
      <alignment horizontal="center" vertical="center" textRotation="0" wrapText="true" indent="0" shrinkToFit="false" readingOrder="1"/>
      <protection locked="true" hidden="false"/>
    </xf>
    <xf numFmtId="165" fontId="10" fillId="6" borderId="1" xfId="0" applyFont="true" applyBorder="true" applyAlignment="true" applyProtection="false">
      <alignment horizontal="center" vertical="center" textRotation="0" wrapText="true" indent="0" shrinkToFit="false" readingOrder="1"/>
      <protection locked="true" hidden="false"/>
    </xf>
    <xf numFmtId="166" fontId="10" fillId="6" borderId="1" xfId="0" applyFont="true" applyBorder="true" applyAlignment="true" applyProtection="false">
      <alignment horizontal="center" vertical="center" textRotation="0" wrapText="true" indent="0" shrinkToFit="false" readingOrder="1"/>
      <protection locked="true" hidden="false"/>
    </xf>
    <xf numFmtId="165" fontId="9" fillId="5" borderId="1" xfId="0" applyFont="true" applyBorder="true" applyAlignment="true" applyProtection="true">
      <alignment horizontal="center" vertical="center" textRotation="0" wrapText="true" indent="0" shrinkToFit="false" readingOrder="1"/>
      <protection locked="false" hidden="false"/>
    </xf>
    <xf numFmtId="164" fontId="11" fillId="0" borderId="1" xfId="0" applyFont="true" applyBorder="true" applyAlignment="true" applyProtection="false">
      <alignment horizontal="center" vertical="center" textRotation="0" wrapText="true" indent="0" shrinkToFit="false" readingOrder="1"/>
      <protection locked="true" hidden="false"/>
    </xf>
    <xf numFmtId="167" fontId="9" fillId="5" borderId="1" xfId="0" applyFont="true" applyBorder="true" applyAlignment="true" applyProtection="true">
      <alignment horizontal="center" vertical="center" textRotation="0" wrapText="true" indent="0" shrinkToFit="false" readingOrder="1"/>
      <protection locked="false" hidden="false"/>
    </xf>
    <xf numFmtId="165" fontId="8" fillId="7" borderId="1" xfId="0" applyFont="true" applyBorder="true" applyAlignment="true" applyProtection="false">
      <alignment horizontal="center" vertical="center" textRotation="0" wrapText="true" indent="0" shrinkToFit="false" readingOrder="1"/>
      <protection locked="true" hidden="false"/>
    </xf>
    <xf numFmtId="168" fontId="9" fillId="5" borderId="1" xfId="0" applyFont="true" applyBorder="true" applyAlignment="true" applyProtection="true">
      <alignment horizontal="center" vertical="center" textRotation="0" wrapText="true" indent="0" shrinkToFit="false" readingOrder="1"/>
      <protection locked="false" hidden="false"/>
    </xf>
    <xf numFmtId="168" fontId="10" fillId="6" borderId="1" xfId="0" applyFont="true" applyBorder="true" applyAlignment="true" applyProtection="false">
      <alignment horizontal="center" vertical="center" textRotation="0" wrapText="true" indent="0" shrinkToFit="false" readingOrder="1"/>
      <protection locked="true" hidden="false"/>
    </xf>
    <xf numFmtId="164" fontId="12" fillId="0" borderId="0" xfId="0" applyFont="true" applyBorder="true" applyAlignment="true" applyProtection="false">
      <alignment horizontal="left" vertical="center" textRotation="0" wrapText="true" indent="0" shrinkToFit="false" readingOrder="1"/>
      <protection locked="true" hidden="false"/>
    </xf>
    <xf numFmtId="164" fontId="10" fillId="0" borderId="2" xfId="0" applyFont="true" applyBorder="true" applyAlignment="true" applyProtection="false">
      <alignment horizontal="left" vertical="center" textRotation="0" wrapText="true" indent="0" shrinkToFit="false" readingOrder="1"/>
      <protection locked="true" hidden="false"/>
    </xf>
    <xf numFmtId="164" fontId="7" fillId="2" borderId="1" xfId="0" applyFont="true" applyBorder="true" applyAlignment="true" applyProtection="false">
      <alignment horizontal="left" vertical="center" textRotation="0" wrapText="true" indent="0" shrinkToFit="false" readingOrder="1"/>
      <protection locked="true" hidden="false"/>
    </xf>
    <xf numFmtId="164" fontId="10" fillId="0" borderId="1" xfId="0" applyFont="true" applyBorder="true" applyAlignment="true" applyProtection="false">
      <alignment horizontal="left" vertical="center" textRotation="0" wrapText="true" indent="0" shrinkToFit="false" readingOrder="1"/>
      <protection locked="true" hidden="false"/>
    </xf>
    <xf numFmtId="164" fontId="9" fillId="5" borderId="1" xfId="0" applyFont="true" applyBorder="true" applyAlignment="true" applyProtection="true">
      <alignment horizontal="left" vertical="center" textRotation="0" wrapText="true" indent="0" shrinkToFit="false" readingOrder="1"/>
      <protection locked="false" hidden="false"/>
    </xf>
    <xf numFmtId="164" fontId="10" fillId="6" borderId="1" xfId="0" applyFont="true" applyBorder="true" applyAlignment="true" applyProtection="false">
      <alignment horizontal="left" vertical="center" textRotation="0" wrapText="true" indent="0" shrinkToFit="false" readingOrder="1"/>
      <protection locked="true" hidden="false"/>
    </xf>
    <xf numFmtId="164" fontId="10" fillId="2" borderId="1" xfId="0" applyFont="true" applyBorder="true" applyAlignment="true" applyProtection="false">
      <alignment horizontal="left" vertical="center" textRotation="0" wrapText="true" indent="0" shrinkToFit="false" readingOrder="1"/>
      <protection locked="true" hidden="false"/>
    </xf>
    <xf numFmtId="164" fontId="15" fillId="0" borderId="0" xfId="0" applyFont="true" applyBorder="false" applyAlignment="true" applyProtection="false">
      <alignment horizontal="left" vertical="center" textRotation="0" wrapText="true" indent="0" shrinkToFit="false" readingOrder="1"/>
      <protection locked="true" hidden="false"/>
    </xf>
    <xf numFmtId="164" fontId="10" fillId="0" borderId="0" xfId="0" applyFont="true" applyBorder="false" applyAlignment="true" applyProtection="false">
      <alignment horizontal="left" vertical="center" textRotation="0" wrapText="true" indent="0" shrinkToFit="false" readingOrder="1"/>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colors>
    <indexedColors>
      <rgbColor rgb="FF000000"/>
      <rgbColor rgb="FFFFFFFF"/>
      <rgbColor rgb="FFFF0000"/>
      <rgbColor rgb="FF00FF00"/>
      <rgbColor rgb="FF0000FF"/>
      <rgbColor rgb="FFFFFF00"/>
      <rgbColor rgb="FFFF00FF"/>
      <rgbColor rgb="FF00FFFF"/>
      <rgbColor rgb="FF800000"/>
      <rgbColor rgb="FF17603A"/>
      <rgbColor rgb="FF000080"/>
      <rgbColor rgb="FF808000"/>
      <rgbColor rgb="FF800080"/>
      <rgbColor rgb="FF008080"/>
      <rgbColor rgb="FFC9CFC9"/>
      <rgbColor rgb="FF878787"/>
      <rgbColor rgb="FF9999FF"/>
      <rgbColor rgb="FF993366"/>
      <rgbColor rgb="FFFFF6DD"/>
      <rgbColor rgb="FFE8F1EA"/>
      <rgbColor rgb="FF660066"/>
      <rgbColor rgb="FFFF8080"/>
      <rgbColor rgb="FF1F4FB5"/>
      <rgbColor rgb="FFD9D9D9"/>
      <rgbColor rgb="FF000080"/>
      <rgbColor rgb="FFFF00FF"/>
      <rgbColor rgb="FFFFFF00"/>
      <rgbColor rgb="FF00FFFF"/>
      <rgbColor rgb="FF800080"/>
      <rgbColor rgb="FF800000"/>
      <rgbColor rgb="FF008080"/>
      <rgbColor rgb="FF0000FF"/>
      <rgbColor rgb="FF00CCFF"/>
      <rgbColor rgb="FFEEF3EF"/>
      <rgbColor rgb="FFD9EAD3"/>
      <rgbColor rgb="FFF9F9F9"/>
      <rgbColor rgb="FF99CCFF"/>
      <rgbColor rgb="FFFF99CC"/>
      <rgbColor rgb="FFCC99FF"/>
      <rgbColor rgb="FFFFCC99"/>
      <rgbColor rgb="FF3366FF"/>
      <rgbColor rgb="FF33CCCC"/>
      <rgbColor rgb="FF99CC00"/>
      <rgbColor rgb="FFFFCC00"/>
      <rgbColor rgb="FFE8A317"/>
      <rgbColor rgb="FFFF6600"/>
      <rgbColor rgb="FF5A665F"/>
      <rgbColor rgb="FF969696"/>
      <rgbColor rgb="FF003366"/>
      <rgbColor rgb="FF339966"/>
      <rgbColor rgb="FF0F4527"/>
      <rgbColor rgb="FF333300"/>
      <rgbColor rgb="FF993300"/>
      <rgbColor rgb="FF993366"/>
      <rgbColor rgb="FF333399"/>
      <rgbColor rgb="FF1F2A24"/>
    </indexedColors>
  </color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worksheet" Target="worksheets/sheet2.xml"/><Relationship Id="rId5" Type="http://schemas.openxmlformats.org/officeDocument/2006/relationships/sharedStrings" Target="sharedStrings.xml"/>
</Relationships>
</file>

<file path=xl/charts/chart1.xml><?xml version="1.0" encoding="utf-8"?>
<c:chartSpace xmlns:c="http://schemas.openxmlformats.org/drawingml/2006/chart" xmlns:a="http://schemas.openxmlformats.org/drawingml/2006/main" xmlns:r="http://schemas.openxmlformats.org/officeDocument/2006/relationships">
  <c:lang val="en-US"/>
  <c:roundedCorners val="0"/>
  <c:chart>
    <c:title>
      <c:tx>
        <c:rich>
          <a:bodyPr rot="0"/>
          <a:lstStyle/>
          <a:p>
            <a:pPr>
              <a:defRPr b="1" sz="1800" spc="-1" strike="noStrike">
                <a:solidFill>
                  <a:srgbClr val="000000"/>
                </a:solidFill>
                <a:latin typeface="Calibri"/>
              </a:defRPr>
            </a:pPr>
            <a:r>
              <a:rPr b="1" sz="1800" spc="-1" strike="noStrike">
                <a:solidFill>
                  <a:srgbClr val="000000"/>
                </a:solidFill>
                <a:latin typeface="Calibri"/>
              </a:rPr>
              <a:t>Cost split</a:t>
            </a:r>
          </a:p>
        </c:rich>
      </c:tx>
      <c:overlay val="0"/>
      <c:spPr>
        <a:noFill/>
        <a:ln w="0">
          <a:noFill/>
        </a:ln>
      </c:spPr>
    </c:title>
    <c:autoTitleDeleted val="0"/>
    <c:plotArea>
      <c:barChart>
        <c:barDir val="bar"/>
        <c:grouping val="clustered"/>
        <c:varyColors val="0"/>
        <c:ser>
          <c:idx val="0"/>
          <c:order val="0"/>
          <c:tx>
            <c:strRef>
              <c:f>Analysis!I4</c:f>
              <c:strCache>
                <c:ptCount val="1"/>
                <c:pt idx="0">
                  <c:v>Amount</c:v>
                </c:pt>
              </c:strCache>
            </c:strRef>
          </c:tx>
          <c:spPr>
            <a:solidFill>
              <a:srgbClr val="17603a"/>
            </a:solidFill>
            <a:ln w="9360">
              <a:solidFill>
                <a:srgbClr val="f9f9f9"/>
              </a:solidFill>
              <a:round/>
            </a:ln>
          </c:spPr>
          <c:invertIfNegative val="0"/>
          <c:dLbls>
            <c:txPr>
              <a:bodyPr wrap="none"/>
              <a:lstStyle/>
              <a:p>
                <a:pPr>
                  <a:defRPr b="0" sz="1000" spc="-1" strike="noStrike">
                    <a:latin typeface="Arial"/>
                  </a:defRPr>
                </a:pPr>
              </a:p>
            </c:txPr>
            <c:showLegendKey val="0"/>
            <c:showVal val="0"/>
            <c:showCatName val="0"/>
            <c:showSerName val="0"/>
            <c:showPercent val="0"/>
            <c:separator> </c:separator>
            <c:showLeaderLines val="1"/>
            <c:extLst>
              <c:ext xmlns:c15="http://schemas.microsoft.com/office/drawing/2012/chart" uri="{CE6537A1-D6FC-4f65-9D91-7224C49458BB}">
                <c15:showLeaderLines val="1"/>
              </c:ext>
            </c:extLst>
          </c:dLbls>
          <c:cat>
            <c:strRef>
              <c:f>Analysis!$H$5:$H$8</c:f>
              <c:strCache>
                <c:ptCount val="4"/>
                <c:pt idx="0">
                  <c:v>Material</c:v>
                </c:pt>
                <c:pt idx="1">
                  <c:v>Labor</c:v>
                </c:pt>
                <c:pt idx="2">
                  <c:v>Equipment</c:v>
                </c:pt>
                <c:pt idx="3">
                  <c:v>Subcontract</c:v>
                </c:pt>
              </c:strCache>
            </c:strRef>
          </c:cat>
          <c:val>
            <c:numRef>
              <c:f>Analysis!$I$5:$I$8</c:f>
              <c:numCache>
                <c:formatCode>#,##0.00</c:formatCode>
                <c:ptCount val="4"/>
                <c:pt idx="0">
                  <c:v>928.7</c:v>
                </c:pt>
                <c:pt idx="1">
                  <c:v>249</c:v>
                </c:pt>
                <c:pt idx="2">
                  <c:v>31</c:v>
                </c:pt>
                <c:pt idx="3">
                  <c:v>0</c:v>
                </c:pt>
              </c:numCache>
            </c:numRef>
          </c:val>
        </c:ser>
        <c:gapWidth val="150"/>
        <c:overlap val="0"/>
        <c:axId val="89157803"/>
        <c:axId val="42588210"/>
      </c:barChart>
      <c:catAx>
        <c:axId val="89157803"/>
        <c:scaling>
          <c:orientation val="minMax"/>
        </c:scaling>
        <c:delete val="0"/>
        <c:axPos val="b"/>
        <c:numFmt formatCode="General" sourceLinked="1"/>
        <c:majorTickMark val="none"/>
        <c:minorTickMark val="none"/>
        <c:tickLblPos val="nextTo"/>
        <c:spPr>
          <a:ln w="9360">
            <a:solidFill>
              <a:srgbClr val="878787"/>
            </a:solidFill>
            <a:round/>
          </a:ln>
        </c:spPr>
        <c:txPr>
          <a:bodyPr/>
          <a:lstStyle/>
          <a:p>
            <a:pPr>
              <a:defRPr b="0" sz="1000" spc="-1" strike="noStrike">
                <a:solidFill>
                  <a:srgbClr val="000000"/>
                </a:solidFill>
                <a:latin typeface="Calibri"/>
              </a:defRPr>
            </a:pPr>
          </a:p>
        </c:txPr>
        <c:crossAx val="42588210"/>
        <c:crosses val="autoZero"/>
        <c:auto val="1"/>
        <c:lblAlgn val="ctr"/>
        <c:lblOffset val="100"/>
        <c:noMultiLvlLbl val="0"/>
      </c:catAx>
      <c:valAx>
        <c:axId val="42588210"/>
        <c:scaling>
          <c:orientation val="minMax"/>
        </c:scaling>
        <c:delete val="0"/>
        <c:axPos val="l"/>
        <c:majorGridlines>
          <c:spPr>
            <a:ln w="9360">
              <a:solidFill>
                <a:srgbClr val="878787"/>
              </a:solidFill>
              <a:round/>
            </a:ln>
          </c:spPr>
        </c:majorGridlines>
        <c:numFmt formatCode="#,##0.00" sourceLinked="1"/>
        <c:majorTickMark val="none"/>
        <c:minorTickMark val="none"/>
        <c:tickLblPos val="nextTo"/>
        <c:spPr>
          <a:ln w="9360">
            <a:solidFill>
              <a:srgbClr val="878787"/>
            </a:solidFill>
            <a:round/>
          </a:ln>
        </c:spPr>
        <c:txPr>
          <a:bodyPr/>
          <a:lstStyle/>
          <a:p>
            <a:pPr>
              <a:defRPr b="0" sz="1000" spc="-1" strike="noStrike">
                <a:solidFill>
                  <a:srgbClr val="000000"/>
                </a:solidFill>
                <a:latin typeface="Calibri"/>
              </a:defRPr>
            </a:pPr>
          </a:p>
        </c:txPr>
        <c:crossAx val="89157803"/>
        <c:crosses val="autoZero"/>
        <c:crossBetween val="between"/>
      </c:valAx>
      <c:spPr>
        <a:noFill/>
        <a:ln w="0">
          <a:noFill/>
        </a:ln>
      </c:spPr>
    </c:plotArea>
    <c:plotVisOnly val="1"/>
    <c:dispBlanksAs val="gap"/>
  </c:chart>
  <c:spPr>
    <a:solidFill>
      <a:srgbClr val="ffffff"/>
    </a:solidFill>
    <a:ln w="9360">
      <a:solidFill>
        <a:srgbClr val="d9d9d9"/>
      </a:solidFill>
      <a:round/>
    </a:ln>
  </c:spPr>
</c:chartSpace>
</file>

<file path=xl/drawings/_rels/drawing1.xml.rels><?xml version="1.0" encoding="UTF-8"?>
<Relationships xmlns="http://schemas.openxmlformats.org/package/2006/relationships"><Relationship Id="rId1" Type="http://schemas.openxmlformats.org/officeDocument/2006/relationships/chart" Target="../charts/chart1.xml"/>
</Relationships>
</file>

<file path=xl/drawings/drawing1.xml><?xml version="1.0" encoding="utf-8"?>
<xdr:wsDr xmlns:xdr="http://schemas.openxmlformats.org/drawingml/2006/spreadsheetDrawing" xmlns:a="http://schemas.openxmlformats.org/drawingml/2006/main" xmlns:r="http://schemas.openxmlformats.org/officeDocument/2006/relationships">
  <xdr:twoCellAnchor editAs="oneCell">
    <xdr:from>
      <xdr:col>7</xdr:col>
      <xdr:colOff>0</xdr:colOff>
      <xdr:row>9</xdr:row>
      <xdr:rowOff>0</xdr:rowOff>
    </xdr:from>
    <xdr:to>
      <xdr:col>12</xdr:col>
      <xdr:colOff>128520</xdr:colOff>
      <xdr:row>21</xdr:row>
      <xdr:rowOff>53640</xdr:rowOff>
    </xdr:to>
    <xdr:graphicFrame>
      <xdr:nvGraphicFramePr>
        <xdr:cNvPr id="0" name="Chart 1"/>
        <xdr:cNvGraphicFramePr/>
      </xdr:nvGraphicFramePr>
      <xdr:xfrm>
        <a:off x="7166520" y="2428920"/>
        <a:ext cx="3959640" cy="233964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theme/theme1.xml><?xml version="1.0" encoding="utf-8"?>
<a:theme xmlns:a="http://schemas.openxmlformats.org/drawingml/2006/main" xmlns:r="http://schemas.openxmlformats.org/officeDocument/2006/relationships"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itchFamily="0" charset="1"/>
        <a:ea typeface=""/>
        <a:cs typeface=""/>
      </a:majorFont>
      <a:minorFont>
        <a:latin typeface="Calibri" pitchFamily="0" charset="1"/>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l="0" t="0" r="0" b="0"/>
        </a:gradFill>
        <a:gradFill>
          <a:gsLst>
            <a:gs pos="0">
              <a:schemeClr val="phClr">
                <a:shade val="51000"/>
              </a:schemeClr>
            </a:gs>
            <a:gs pos="80000">
              <a:schemeClr val="phClr">
                <a:shade val="93000"/>
              </a:schemeClr>
            </a:gs>
            <a:gs pos="100000">
              <a:schemeClr val="phClr">
                <a:shade val="94000"/>
              </a:schemeClr>
            </a:gs>
          </a:gsLst>
          <a:lin ang="16200000" scaled="0"/>
          <a:tileRect l="0" t="0" r="0" b="0"/>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l="0" t="0" r="0" b="0"/>
        </a:gradFill>
        <a:gradFill>
          <a:gsLst>
            <a:gs pos="0">
              <a:schemeClr val="phClr">
                <a:tint val="80000"/>
              </a:schemeClr>
            </a:gs>
            <a:gs pos="100000">
              <a:schemeClr val="phClr">
                <a:shade val="30000"/>
              </a:schemeClr>
            </a:gs>
          </a:gsLst>
          <a:path path="circle">
            <a:fillToRect l="50000" t="50000" r="50000" b="50000"/>
          </a:path>
          <a:tileRect l="0" t="0" r="0" b="0"/>
        </a:gradFill>
      </a:bgFillStyleLst>
    </a:fmtScheme>
  </a:themeElements>
</a:theme>
</file>

<file path=xl/worksheets/_rels/sheet1.xml.rels><?xml version="1.0" encoding="UTF-8"?>
<Relationships xmlns="http://schemas.openxmlformats.org/package/2006/relationships"><Relationship Id="rId1" Type="http://schemas.openxmlformats.org/officeDocument/2006/relationships/drawing" Target="../drawings/drawing1.xml"/>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J40"/>
  <sheetViews>
    <sheetView showFormulas="false" showGridLines="false" showRowColHeaders="true" showZeros="true" rightToLeft="false" tabSelected="true" showOutlineSymbols="true" defaultGridColor="true" view="normal" topLeftCell="A1" colorId="64" zoomScale="100" zoomScaleNormal="100" zoomScalePageLayoutView="100" workbookViewId="0">
      <pane xSplit="0" ySplit="9" topLeftCell="A10" activePane="bottomLeft" state="frozen"/>
      <selection pane="topLeft" activeCell="A1" activeCellId="0" sqref="A1"/>
      <selection pane="bottomLeft" activeCell="A1" activeCellId="0" sqref="A1"/>
    </sheetView>
  </sheetViews>
  <sheetFormatPr defaultColWidth="8.6796875" defaultRowHeight="15" zeroHeight="false" outlineLevelRow="0" outlineLevelCol="0"/>
  <cols>
    <col collapsed="false" customWidth="true" hidden="false" outlineLevel="0" max="1" min="1" style="0" width="14"/>
    <col collapsed="false" customWidth="true" hidden="false" outlineLevel="0" max="2" min="2" style="0" width="34"/>
    <col collapsed="false" customWidth="true" hidden="false" outlineLevel="0" max="3" min="3" style="0" width="9"/>
    <col collapsed="false" customWidth="true" hidden="false" outlineLevel="0" max="4" min="4" style="0" width="11"/>
    <col collapsed="false" customWidth="true" hidden="false" outlineLevel="0" max="5" min="5" style="0" width="12"/>
    <col collapsed="false" customWidth="true" hidden="false" outlineLevel="0" max="6" min="6" style="0" width="13"/>
    <col collapsed="false" customWidth="true" hidden="false" outlineLevel="0" max="8" min="8" style="0" width="16"/>
    <col collapsed="false" customWidth="true" hidden="false" outlineLevel="0" max="9" min="9" style="0" width="12"/>
    <col collapsed="false" customWidth="true" hidden="false" outlineLevel="0" max="10" min="10" style="0" width="9"/>
  </cols>
  <sheetData>
    <row r="1" customFormat="false" ht="36" hidden="false" customHeight="true" outlineLevel="0" collapsed="false">
      <c r="A1" s="1" t="s">
        <v>0</v>
      </c>
      <c r="B1" s="1"/>
      <c r="C1" s="1"/>
      <c r="D1" s="1"/>
      <c r="E1" s="1"/>
      <c r="F1" s="1"/>
    </row>
    <row r="2" customFormat="false" ht="18" hidden="false" customHeight="true" outlineLevel="0" collapsed="false">
      <c r="A2" s="2" t="s">
        <v>1</v>
      </c>
      <c r="B2" s="2"/>
      <c r="C2" s="2"/>
      <c r="D2" s="2"/>
      <c r="E2" s="2"/>
      <c r="F2" s="2"/>
    </row>
    <row r="4" customFormat="false" ht="21.75" hidden="false" customHeight="true" outlineLevel="0" collapsed="false">
      <c r="A4" s="3" t="s">
        <v>2</v>
      </c>
      <c r="B4" s="3"/>
      <c r="C4" s="3"/>
      <c r="D4" s="3"/>
      <c r="E4" s="3"/>
      <c r="F4" s="3"/>
      <c r="H4" s="4" t="s">
        <v>3</v>
      </c>
      <c r="I4" s="4" t="s">
        <v>4</v>
      </c>
      <c r="J4" s="4" t="s">
        <v>5</v>
      </c>
    </row>
    <row r="5" customFormat="false" ht="15" hidden="false" customHeight="true" outlineLevel="0" collapsed="false">
      <c r="A5" s="5" t="s">
        <v>6</v>
      </c>
      <c r="B5" s="6" t="s">
        <v>7</v>
      </c>
      <c r="C5" s="6"/>
      <c r="D5" s="6"/>
      <c r="E5" s="7" t="s">
        <v>8</v>
      </c>
      <c r="F5" s="6" t="s">
        <v>9</v>
      </c>
      <c r="H5" s="8" t="s">
        <v>10</v>
      </c>
      <c r="I5" s="9" t="n">
        <f aca="false">$F$28</f>
        <v>928.7</v>
      </c>
      <c r="J5" s="10" t="n">
        <f aca="false">IF($F$32&gt;0,I5/$F$32,0)</f>
        <v>0.768346157028212</v>
      </c>
    </row>
    <row r="6" customFormat="false" ht="15" hidden="false" customHeight="false" outlineLevel="0" collapsed="false">
      <c r="A6" s="5" t="s">
        <v>11</v>
      </c>
      <c r="B6" s="11" t="n">
        <v>85</v>
      </c>
      <c r="C6" s="8"/>
      <c r="D6" s="8"/>
      <c r="E6" s="7" t="s">
        <v>12</v>
      </c>
      <c r="F6" s="12" t="s">
        <v>13</v>
      </c>
      <c r="H6" s="8" t="s">
        <v>14</v>
      </c>
      <c r="I6" s="9" t="n">
        <f aca="false">$F$29</f>
        <v>249</v>
      </c>
      <c r="J6" s="10" t="n">
        <f aca="false">IF($F$32&gt;0,I6/$F$32,0)</f>
        <v>0.206006453214197</v>
      </c>
    </row>
    <row r="7" customFormat="false" ht="15" hidden="false" customHeight="false" outlineLevel="0" collapsed="false">
      <c r="H7" s="8" t="s">
        <v>15</v>
      </c>
      <c r="I7" s="9" t="n">
        <f aca="false">$F$30</f>
        <v>31</v>
      </c>
      <c r="J7" s="10" t="n">
        <f aca="false">IF($F$32&gt;0,I7/$F$32,0)</f>
        <v>0.0256473897575908</v>
      </c>
    </row>
    <row r="8" customFormat="false" ht="21.75" hidden="false" customHeight="true" outlineLevel="0" collapsed="false">
      <c r="A8" s="3" t="s">
        <v>16</v>
      </c>
      <c r="B8" s="3"/>
      <c r="C8" s="3"/>
      <c r="D8" s="3"/>
      <c r="E8" s="3"/>
      <c r="F8" s="3"/>
      <c r="H8" s="8" t="s">
        <v>17</v>
      </c>
      <c r="I8" s="9" t="n">
        <f aca="false">$F$31</f>
        <v>0</v>
      </c>
      <c r="J8" s="10" t="n">
        <f aca="false">IF($F$32&gt;0,I8/$F$32,0)</f>
        <v>0</v>
      </c>
    </row>
    <row r="9" customFormat="false" ht="33.75" hidden="false" customHeight="true" outlineLevel="0" collapsed="false">
      <c r="A9" s="4" t="s">
        <v>18</v>
      </c>
      <c r="B9" s="4" t="s">
        <v>19</v>
      </c>
      <c r="C9" s="4" t="s">
        <v>8</v>
      </c>
      <c r="D9" s="4" t="s">
        <v>20</v>
      </c>
      <c r="E9" s="4" t="s">
        <v>21</v>
      </c>
      <c r="F9" s="4" t="s">
        <v>4</v>
      </c>
    </row>
    <row r="10" customFormat="false" ht="15" hidden="false" customHeight="false" outlineLevel="0" collapsed="false">
      <c r="A10" s="6" t="s">
        <v>10</v>
      </c>
      <c r="B10" s="6" t="s">
        <v>22</v>
      </c>
      <c r="C10" s="6" t="s">
        <v>9</v>
      </c>
      <c r="D10" s="13" t="n">
        <v>1.03</v>
      </c>
      <c r="E10" s="11" t="n">
        <v>290</v>
      </c>
      <c r="F10" s="9" t="n">
        <f aca="false">N(D10)*N(E10)</f>
        <v>298.7</v>
      </c>
    </row>
    <row r="11" customFormat="false" ht="15" hidden="false" customHeight="false" outlineLevel="0" collapsed="false">
      <c r="A11" s="6" t="s">
        <v>10</v>
      </c>
      <c r="B11" s="6" t="s">
        <v>23</v>
      </c>
      <c r="C11" s="6" t="s">
        <v>24</v>
      </c>
      <c r="D11" s="13" t="n">
        <v>0.16</v>
      </c>
      <c r="E11" s="11" t="n">
        <v>2950</v>
      </c>
      <c r="F11" s="9" t="n">
        <f aca="false">N(D11)*N(E11)</f>
        <v>472</v>
      </c>
    </row>
    <row r="12" customFormat="false" ht="15" hidden="false" customHeight="false" outlineLevel="0" collapsed="false">
      <c r="A12" s="6" t="s">
        <v>10</v>
      </c>
      <c r="B12" s="6" t="s">
        <v>25</v>
      </c>
      <c r="C12" s="6" t="s">
        <v>26</v>
      </c>
      <c r="D12" s="13" t="n">
        <v>10</v>
      </c>
      <c r="E12" s="11" t="n">
        <v>14</v>
      </c>
      <c r="F12" s="9" t="n">
        <f aca="false">N(D12)*N(E12)</f>
        <v>140</v>
      </c>
    </row>
    <row r="13" customFormat="false" ht="15" hidden="false" customHeight="false" outlineLevel="0" collapsed="false">
      <c r="A13" s="6" t="s">
        <v>10</v>
      </c>
      <c r="B13" s="6" t="s">
        <v>27</v>
      </c>
      <c r="C13" s="6" t="s">
        <v>28</v>
      </c>
      <c r="D13" s="13" t="n">
        <v>1</v>
      </c>
      <c r="E13" s="11" t="n">
        <v>18</v>
      </c>
      <c r="F13" s="9" t="n">
        <f aca="false">N(D13)*N(E13)</f>
        <v>18</v>
      </c>
    </row>
    <row r="14" customFormat="false" ht="15" hidden="false" customHeight="false" outlineLevel="0" collapsed="false">
      <c r="A14" s="6" t="s">
        <v>14</v>
      </c>
      <c r="B14" s="6" t="s">
        <v>29</v>
      </c>
      <c r="C14" s="6" t="s">
        <v>30</v>
      </c>
      <c r="D14" s="13" t="n">
        <v>4.5</v>
      </c>
      <c r="E14" s="11" t="n">
        <v>22</v>
      </c>
      <c r="F14" s="9" t="n">
        <f aca="false">N(D14)*N(E14)</f>
        <v>99</v>
      </c>
    </row>
    <row r="15" customFormat="false" ht="15" hidden="false" customHeight="false" outlineLevel="0" collapsed="false">
      <c r="A15" s="6" t="s">
        <v>14</v>
      </c>
      <c r="B15" s="6" t="s">
        <v>31</v>
      </c>
      <c r="C15" s="6" t="s">
        <v>30</v>
      </c>
      <c r="D15" s="13" t="n">
        <v>5</v>
      </c>
      <c r="E15" s="11" t="n">
        <v>22</v>
      </c>
      <c r="F15" s="9" t="n">
        <f aca="false">N(D15)*N(E15)</f>
        <v>110</v>
      </c>
    </row>
    <row r="16" customFormat="false" ht="15" hidden="false" customHeight="false" outlineLevel="0" collapsed="false">
      <c r="A16" s="6" t="s">
        <v>14</v>
      </c>
      <c r="B16" s="6" t="s">
        <v>32</v>
      </c>
      <c r="C16" s="6" t="s">
        <v>30</v>
      </c>
      <c r="D16" s="13" t="n">
        <v>2.5</v>
      </c>
      <c r="E16" s="11" t="n">
        <v>16</v>
      </c>
      <c r="F16" s="9" t="n">
        <f aca="false">N(D16)*N(E16)</f>
        <v>40</v>
      </c>
    </row>
    <row r="17" customFormat="false" ht="15" hidden="false" customHeight="false" outlineLevel="0" collapsed="false">
      <c r="A17" s="6" t="s">
        <v>15</v>
      </c>
      <c r="B17" s="6" t="s">
        <v>33</v>
      </c>
      <c r="C17" s="6" t="s">
        <v>9</v>
      </c>
      <c r="D17" s="13" t="n">
        <v>1</v>
      </c>
      <c r="E17" s="11" t="n">
        <v>25</v>
      </c>
      <c r="F17" s="9" t="n">
        <f aca="false">N(D17)*N(E17)</f>
        <v>25</v>
      </c>
    </row>
    <row r="18" customFormat="false" ht="15" hidden="false" customHeight="false" outlineLevel="0" collapsed="false">
      <c r="A18" s="6" t="s">
        <v>15</v>
      </c>
      <c r="B18" s="6" t="s">
        <v>34</v>
      </c>
      <c r="C18" s="6" t="s">
        <v>9</v>
      </c>
      <c r="D18" s="13" t="n">
        <v>1</v>
      </c>
      <c r="E18" s="11" t="n">
        <v>6</v>
      </c>
      <c r="F18" s="9" t="n">
        <f aca="false">N(D18)*N(E18)</f>
        <v>6</v>
      </c>
    </row>
    <row r="19" customFormat="false" ht="15" hidden="false" customHeight="false" outlineLevel="0" collapsed="false">
      <c r="A19" s="6"/>
      <c r="B19" s="6"/>
      <c r="C19" s="6"/>
      <c r="D19" s="13"/>
      <c r="E19" s="11"/>
      <c r="F19" s="9" t="n">
        <f aca="false">N(D19)*N(E19)</f>
        <v>0</v>
      </c>
    </row>
    <row r="20" customFormat="false" ht="15" hidden="false" customHeight="false" outlineLevel="0" collapsed="false">
      <c r="A20" s="6"/>
      <c r="B20" s="6"/>
      <c r="C20" s="6"/>
      <c r="D20" s="13"/>
      <c r="E20" s="11"/>
      <c r="F20" s="9" t="n">
        <f aca="false">N(D20)*N(E20)</f>
        <v>0</v>
      </c>
    </row>
    <row r="21" customFormat="false" ht="15" hidden="false" customHeight="false" outlineLevel="0" collapsed="false">
      <c r="A21" s="6"/>
      <c r="B21" s="6"/>
      <c r="C21" s="6"/>
      <c r="D21" s="13"/>
      <c r="E21" s="11"/>
      <c r="F21" s="9" t="n">
        <f aca="false">N(D21)*N(E21)</f>
        <v>0</v>
      </c>
    </row>
    <row r="22" customFormat="false" ht="15" hidden="false" customHeight="false" outlineLevel="0" collapsed="false">
      <c r="A22" s="6"/>
      <c r="B22" s="6"/>
      <c r="C22" s="6"/>
      <c r="D22" s="13"/>
      <c r="E22" s="11"/>
      <c r="F22" s="9" t="n">
        <f aca="false">N(D22)*N(E22)</f>
        <v>0</v>
      </c>
    </row>
    <row r="23" customFormat="false" ht="15" hidden="false" customHeight="false" outlineLevel="0" collapsed="false">
      <c r="A23" s="6"/>
      <c r="B23" s="6"/>
      <c r="C23" s="6"/>
      <c r="D23" s="13"/>
      <c r="E23" s="11"/>
      <c r="F23" s="9" t="n">
        <f aca="false">N(D23)*N(E23)</f>
        <v>0</v>
      </c>
    </row>
    <row r="24" customFormat="false" ht="15" hidden="false" customHeight="false" outlineLevel="0" collapsed="false">
      <c r="A24" s="6"/>
      <c r="B24" s="6"/>
      <c r="C24" s="6"/>
      <c r="D24" s="13"/>
      <c r="E24" s="11"/>
      <c r="F24" s="9" t="n">
        <f aca="false">N(D24)*N(E24)</f>
        <v>0</v>
      </c>
    </row>
    <row r="25" customFormat="false" ht="15" hidden="false" customHeight="false" outlineLevel="0" collapsed="false">
      <c r="A25" s="6"/>
      <c r="B25" s="6"/>
      <c r="C25" s="6"/>
      <c r="D25" s="13"/>
      <c r="E25" s="11"/>
      <c r="F25" s="9" t="n">
        <f aca="false">N(D25)*N(E25)</f>
        <v>0</v>
      </c>
    </row>
    <row r="27" customFormat="false" ht="21.75" hidden="false" customHeight="true" outlineLevel="0" collapsed="false">
      <c r="A27" s="3" t="s">
        <v>35</v>
      </c>
      <c r="B27" s="3"/>
      <c r="C27" s="3"/>
      <c r="D27" s="3"/>
      <c r="E27" s="3"/>
      <c r="F27" s="3"/>
    </row>
    <row r="28" customFormat="false" ht="15" hidden="false" customHeight="true" outlineLevel="0" collapsed="false">
      <c r="A28" s="5" t="s">
        <v>10</v>
      </c>
      <c r="B28" s="5"/>
      <c r="C28" s="5"/>
      <c r="D28" s="5"/>
      <c r="E28" s="8"/>
      <c r="F28" s="9" t="n">
        <f aca="false">SUMIF($A$10:$A$25,"Material",$F$10:$F$25)</f>
        <v>928.7</v>
      </c>
    </row>
    <row r="29" customFormat="false" ht="15" hidden="false" customHeight="true" outlineLevel="0" collapsed="false">
      <c r="A29" s="5" t="s">
        <v>14</v>
      </c>
      <c r="B29" s="5"/>
      <c r="C29" s="5"/>
      <c r="D29" s="5"/>
      <c r="E29" s="8"/>
      <c r="F29" s="9" t="n">
        <f aca="false">SUMIF($A$10:$A$25,"Labor",$F$10:$F$25)</f>
        <v>249</v>
      </c>
    </row>
    <row r="30" customFormat="false" ht="15" hidden="false" customHeight="true" outlineLevel="0" collapsed="false">
      <c r="A30" s="5" t="s">
        <v>15</v>
      </c>
      <c r="B30" s="5"/>
      <c r="C30" s="5"/>
      <c r="D30" s="5"/>
      <c r="E30" s="8"/>
      <c r="F30" s="9" t="n">
        <f aca="false">SUMIF($A$10:$A$25,"Equipment",$F$10:$F$25)</f>
        <v>31</v>
      </c>
    </row>
    <row r="31" customFormat="false" ht="15" hidden="false" customHeight="true" outlineLevel="0" collapsed="false">
      <c r="A31" s="5" t="s">
        <v>17</v>
      </c>
      <c r="B31" s="5"/>
      <c r="C31" s="5"/>
      <c r="D31" s="5"/>
      <c r="E31" s="8"/>
      <c r="F31" s="9" t="n">
        <f aca="false">SUMIF($A$10:$A$25,"Subcontract",$F$10:$F$25)</f>
        <v>0</v>
      </c>
    </row>
    <row r="32" customFormat="false" ht="15" hidden="false" customHeight="true" outlineLevel="0" collapsed="false">
      <c r="A32" s="5" t="s">
        <v>36</v>
      </c>
      <c r="B32" s="5"/>
      <c r="C32" s="5"/>
      <c r="D32" s="5"/>
      <c r="E32" s="8"/>
      <c r="F32" s="14" t="n">
        <f aca="false">SUM($F$28,$F$29,$F$30,$F$31)</f>
        <v>1208.7</v>
      </c>
    </row>
    <row r="33" customFormat="false" ht="15" hidden="false" customHeight="true" outlineLevel="0" collapsed="false">
      <c r="A33" s="5" t="s">
        <v>37</v>
      </c>
      <c r="B33" s="5"/>
      <c r="C33" s="5"/>
      <c r="D33" s="5"/>
      <c r="E33" s="15" t="n">
        <v>0.1</v>
      </c>
      <c r="F33" s="9" t="n">
        <f aca="false">$F$32*$E$33</f>
        <v>120.87</v>
      </c>
    </row>
    <row r="34" customFormat="false" ht="15" hidden="false" customHeight="true" outlineLevel="0" collapsed="false">
      <c r="A34" s="5" t="s">
        <v>38</v>
      </c>
      <c r="B34" s="5"/>
      <c r="C34" s="5"/>
      <c r="D34" s="5"/>
      <c r="E34" s="15" t="n">
        <v>0.03</v>
      </c>
      <c r="F34" s="9" t="n">
        <f aca="false">$F$32*$E$34</f>
        <v>36.261</v>
      </c>
    </row>
    <row r="35" customFormat="false" ht="15" hidden="false" customHeight="true" outlineLevel="0" collapsed="false">
      <c r="A35" s="5" t="s">
        <v>39</v>
      </c>
      <c r="B35" s="5"/>
      <c r="C35" s="5"/>
      <c r="D35" s="5"/>
      <c r="E35" s="8"/>
      <c r="F35" s="14" t="n">
        <f aca="false">$F$32+$F$33+$F$34</f>
        <v>1365.831</v>
      </c>
    </row>
    <row r="36" customFormat="false" ht="15" hidden="false" customHeight="true" outlineLevel="0" collapsed="false">
      <c r="A36" s="5" t="s">
        <v>40</v>
      </c>
      <c r="B36" s="5"/>
      <c r="C36" s="5"/>
      <c r="D36" s="5"/>
      <c r="E36" s="15" t="n">
        <v>0.12</v>
      </c>
      <c r="F36" s="9" t="n">
        <f aca="false">$F$35*$E$36</f>
        <v>163.89972</v>
      </c>
    </row>
    <row r="37" customFormat="false" ht="15" hidden="false" customHeight="true" outlineLevel="0" collapsed="false">
      <c r="A37" s="5" t="s">
        <v>41</v>
      </c>
      <c r="B37" s="5"/>
      <c r="C37" s="5"/>
      <c r="D37" s="5"/>
      <c r="E37" s="8"/>
      <c r="F37" s="14" t="n">
        <f aca="false">ROUND($F$35+$F$36,2)</f>
        <v>1529.73</v>
      </c>
    </row>
    <row r="38" customFormat="false" ht="15" hidden="false" customHeight="true" outlineLevel="0" collapsed="false">
      <c r="A38" s="5" t="s">
        <v>42</v>
      </c>
      <c r="B38" s="5"/>
      <c r="C38" s="5"/>
      <c r="D38" s="5"/>
      <c r="E38" s="8"/>
      <c r="F38" s="14" t="n">
        <f aca="false">$F$37*$B$6</f>
        <v>130027.05</v>
      </c>
    </row>
    <row r="39" customFormat="false" ht="15" hidden="false" customHeight="true" outlineLevel="0" collapsed="false">
      <c r="A39" s="5" t="s">
        <v>43</v>
      </c>
      <c r="B39" s="5"/>
      <c r="C39" s="5"/>
      <c r="D39" s="5"/>
      <c r="E39" s="8"/>
      <c r="F39" s="16" t="n">
        <f aca="false">IF($F$37&gt;0,$F$36/$F$37,0)</f>
        <v>0.107142907571924</v>
      </c>
    </row>
    <row r="40" customFormat="false" ht="22.35" hidden="false" customHeight="true" outlineLevel="0" collapsed="false">
      <c r="A40" s="17" t="s">
        <v>44</v>
      </c>
      <c r="B40" s="17"/>
      <c r="C40" s="17"/>
      <c r="D40" s="17"/>
      <c r="E40" s="17"/>
      <c r="F40" s="17"/>
    </row>
  </sheetData>
  <sheetProtection sheet="true" formatCells="false" formatColumns="false" formatRows="false" sort="false" autoFilter="false"/>
  <mergeCells count="19">
    <mergeCell ref="A1:F1"/>
    <mergeCell ref="A2:F2"/>
    <mergeCell ref="A4:F4"/>
    <mergeCell ref="B5:D5"/>
    <mergeCell ref="A8:F8"/>
    <mergeCell ref="A27:F27"/>
    <mergeCell ref="A28:D28"/>
    <mergeCell ref="A29:D29"/>
    <mergeCell ref="A30:D30"/>
    <mergeCell ref="A31:D31"/>
    <mergeCell ref="A32:D32"/>
    <mergeCell ref="A33:D33"/>
    <mergeCell ref="A34:D34"/>
    <mergeCell ref="A35:D35"/>
    <mergeCell ref="A36:D36"/>
    <mergeCell ref="A37:D37"/>
    <mergeCell ref="A38:D38"/>
    <mergeCell ref="A39:D39"/>
    <mergeCell ref="A40:F40"/>
  </mergeCells>
  <dataValidations count="3">
    <dataValidation allowBlank="true" error="Pick a value from the list" errorStyle="stop" errorTitle="Sheetaky" operator="between" showDropDown="false" showErrorMessage="true" showInputMessage="false" sqref="A10:A25" type="list">
      <formula1>"Material,Labor,Equipment,Subcontract"</formula1>
      <formula2>0</formula2>
    </dataValidation>
    <dataValidation allowBlank="true" error="Enter a number between 0 and 100000000" errorStyle="stop" errorTitle="Sheetaky" operator="between" showDropDown="false" showErrorMessage="true" showInputMessage="false" sqref="D10:E25" type="decimal">
      <formula1>0</formula1>
      <formula2>100000000</formula2>
    </dataValidation>
    <dataValidation allowBlank="true" error="Enter a number between 0 and 1" errorStyle="stop" errorTitle="Sheetaky" operator="between" showDropDown="false" showErrorMessage="true" showInputMessage="false" sqref="E33:E34 E36" type="decimal">
      <formula1>0</formula1>
      <formula2>1</formula2>
    </dataValidation>
  </dataValidations>
  <printOptions headings="false" gridLines="false" gridLinesSet="true" horizontalCentered="true" verticalCentered="false"/>
  <pageMargins left="0.4" right="0.4" top="1" bottom="1" header="0.511811023622047" footer="0.5"/>
  <pageSetup paperSize="9" scale="100" fitToWidth="1" fitToHeight="0" pageOrder="downThenOver" orientation="portrait" blackAndWhite="false" draft="false" cellComments="none" horizontalDpi="300" verticalDpi="300" copies="1"/>
  <headerFooter differentFirst="false" differentOddEven="false">
    <oddHeader/>
    <oddFooter>&amp;CSheetaky.com</oddFooter>
  </headerFooter>
  <drawing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B22"/>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4"/>
    <col collapsed="false" customWidth="true" hidden="false" outlineLevel="0" max="2" min="2" style="0" width="92"/>
  </cols>
  <sheetData>
    <row r="1" customFormat="false" ht="36" hidden="false" customHeight="true" outlineLevel="0" collapsed="false">
      <c r="A1" s="1" t="s">
        <v>45</v>
      </c>
      <c r="B1" s="1"/>
    </row>
    <row r="2" customFormat="false" ht="18" hidden="false" customHeight="true" outlineLevel="0" collapsed="false">
      <c r="A2" s="2" t="s">
        <v>46</v>
      </c>
      <c r="B2" s="2"/>
    </row>
    <row r="4" customFormat="false" ht="21.75" hidden="false" customHeight="true" outlineLevel="0" collapsed="false">
      <c r="A4" s="3" t="s">
        <v>47</v>
      </c>
      <c r="B4" s="3"/>
    </row>
    <row r="5" customFormat="false" ht="45" hidden="false" customHeight="true" outlineLevel="0" collapsed="false">
      <c r="A5" s="18" t="s">
        <v>48</v>
      </c>
      <c r="B5" s="18"/>
    </row>
    <row r="7" customFormat="false" ht="21.75" hidden="false" customHeight="true" outlineLevel="0" collapsed="false">
      <c r="A7" s="3" t="s">
        <v>49</v>
      </c>
      <c r="B7" s="3"/>
    </row>
    <row r="8" customFormat="false" ht="19.5" hidden="false" customHeight="true" outlineLevel="0" collapsed="false">
      <c r="A8" s="19" t="n">
        <v>1</v>
      </c>
      <c r="B8" s="20" t="s">
        <v>50</v>
      </c>
    </row>
    <row r="9" customFormat="false" ht="30" hidden="false" customHeight="true" outlineLevel="0" collapsed="false">
      <c r="A9" s="19" t="n">
        <v>2</v>
      </c>
      <c r="B9" s="20" t="s">
        <v>51</v>
      </c>
    </row>
    <row r="10" customFormat="false" ht="19.5" hidden="false" customHeight="true" outlineLevel="0" collapsed="false">
      <c r="A10" s="19" t="n">
        <v>3</v>
      </c>
      <c r="B10" s="20" t="s">
        <v>52</v>
      </c>
    </row>
    <row r="11" customFormat="false" ht="19.5" hidden="false" customHeight="true" outlineLevel="0" collapsed="false">
      <c r="A11" s="19" t="n">
        <v>4</v>
      </c>
      <c r="B11" s="20" t="s">
        <v>53</v>
      </c>
    </row>
    <row r="13" customFormat="false" ht="21.75" hidden="false" customHeight="true" outlineLevel="0" collapsed="false">
      <c r="A13" s="3" t="s">
        <v>54</v>
      </c>
      <c r="B13" s="3"/>
    </row>
    <row r="14" customFormat="false" ht="15" hidden="false" customHeight="false" outlineLevel="0" collapsed="false">
      <c r="A14" s="21"/>
      <c r="B14" s="20" t="s">
        <v>55</v>
      </c>
    </row>
    <row r="15" customFormat="false" ht="15" hidden="false" customHeight="false" outlineLevel="0" collapsed="false">
      <c r="A15" s="22"/>
      <c r="B15" s="20" t="s">
        <v>56</v>
      </c>
    </row>
    <row r="16" customFormat="false" ht="15" hidden="false" customHeight="false" outlineLevel="0" collapsed="false">
      <c r="A16" s="23"/>
      <c r="B16" s="20" t="s">
        <v>57</v>
      </c>
    </row>
    <row r="18" customFormat="false" ht="21.75" hidden="false" customHeight="true" outlineLevel="0" collapsed="false">
      <c r="A18" s="3" t="s">
        <v>58</v>
      </c>
      <c r="B18" s="3"/>
    </row>
    <row r="19" customFormat="false" ht="30" hidden="false" customHeight="true" outlineLevel="0" collapsed="false">
      <c r="A19" s="24" t="s">
        <v>59</v>
      </c>
      <c r="B19" s="25" t="s">
        <v>60</v>
      </c>
    </row>
    <row r="20" customFormat="false" ht="30" hidden="false" customHeight="true" outlineLevel="0" collapsed="false">
      <c r="A20" s="24" t="s">
        <v>59</v>
      </c>
      <c r="B20" s="25" t="s">
        <v>61</v>
      </c>
    </row>
    <row r="21" customFormat="false" ht="19.5" hidden="false" customHeight="true" outlineLevel="0" collapsed="false">
      <c r="A21" s="24" t="s">
        <v>59</v>
      </c>
      <c r="B21" s="25" t="s">
        <v>62</v>
      </c>
    </row>
    <row r="22" customFormat="false" ht="19.5" hidden="false" customHeight="true" outlineLevel="0" collapsed="false">
      <c r="A22" s="24" t="s">
        <v>59</v>
      </c>
      <c r="B22" s="25" t="s">
        <v>63</v>
      </c>
    </row>
  </sheetData>
  <sheetProtection sheet="true" formatCells="false" formatColumns="false" formatRows="false" sort="false" autoFilter="false"/>
  <mergeCells count="7">
    <mergeCell ref="A1:B1"/>
    <mergeCell ref="A2:B2"/>
    <mergeCell ref="A4:B4"/>
    <mergeCell ref="A5:B5"/>
    <mergeCell ref="A7:B7"/>
    <mergeCell ref="A13:B13"/>
    <mergeCell ref="A18:B18"/>
  </mergeCells>
  <printOptions headings="false" gridLines="false" gridLinesSet="true" horizontalCentered="true" verticalCentered="false"/>
  <pageMargins left="0.4" right="0.4" top="1" bottom="1" header="0.511811023622047" footer="0.5"/>
  <pageSetup paperSize="9" scale="100" fitToWidth="1" fitToHeight="0" pageOrder="downThenOver" orientation="portrait" blackAndWhite="false" draft="false" cellComments="none" horizontalDpi="300" verticalDpi="300" copies="1"/>
  <headerFooter differentFirst="false" differentOddEven="false">
    <oddHeader/>
    <oddFooter>&amp;CSheetaky.com</oddFooter>
  </headerFooter>
</worksheet>
</file>

<file path=docProps/app.xml><?xml version="1.0" encoding="utf-8"?>
<Properties xmlns="http://schemas.openxmlformats.org/officeDocument/2006/extended-properties" xmlns:vt="http://schemas.openxmlformats.org/officeDocument/2006/docPropsVTypes">
  <Template/>
  <TotalTime>0</TotalTime>
  <Application>LibreOffice/24.2.7.2$Linux_X86_64 LibreOffice_project/420$Build-2</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2026-10-22T20:56:41Z</dcterms:created>
  <dc:creator>Sheetaky.com</dc:creator>
  <dc:description/>
  <dc:language>en-US</dc:language>
  <cp:lastModifiedBy/>
  <dcterms:modified xsi:type="dcterms:W3CDTF">2026-10-22T20:56:41Z</dcterms:modified>
  <cp:revision>0</cp:revision>
  <dc:subject/>
  <dc:title>URA</dc:title>
</cp:coreProperties>
</file>

<file path=docProps/custom.xml><?xml version="1.0" encoding="utf-8"?>
<Properties xmlns="http://schemas.openxmlformats.org/officeDocument/2006/custom-properties" xmlns:vt="http://schemas.openxmlformats.org/officeDocument/2006/docPropsVTypes"/>
</file>