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وقيع" sheetId="1" state="visible" r:id="rId1"/>
    <sheet xmlns:r="http://schemas.openxmlformats.org/officeDocument/2006/relationships" name="أوامر أوتوكاد" sheetId="2" state="visible" r:id="rId2"/>
    <sheet xmlns:r="http://schemas.openxmlformats.org/officeDocument/2006/relationships" name="دليل الاستخدا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color rgb="001F2A24"/>
      <sz val="10"/>
    </font>
    <font>
      <name val="Arial"/>
      <b val="1"/>
      <color rgb="00FFFFFF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7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0" borderId="1" applyAlignment="1" pivotButton="0" quotePrefix="0" xfId="0">
      <alignment horizontal="center" vertical="center" wrapText="1" readingOrder="2"/>
    </xf>
    <xf numFmtId="0" fontId="0" fillId="0" borderId="1" pivotButton="0" quotePrefix="0" xfId="0"/>
    <xf numFmtId="165" fontId="6" fillId="6" borderId="1" applyAlignment="1" pivotButton="0" quotePrefix="0" xfId="0">
      <alignment horizontal="center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164" fontId="6" fillId="6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8" fillId="0" borderId="0" applyAlignment="1" pivotButton="0" quotePrefix="0" xfId="0">
      <alignment horizontal="right" vertical="center" wrapText="1" readingOrder="2"/>
    </xf>
    <xf numFmtId="0" fontId="6" fillId="0" borderId="1" applyAlignment="1" pivotButton="0" quotePrefix="0" xfId="0">
      <alignment horizontal="left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6" fillId="6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J53"/>
  <sheetViews>
    <sheetView showGridLines="0" rightToLeft="1" zoomScale="10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3" customWidth="1" min="4" max="4"/>
    <col width="13" customWidth="1" min="5" max="5"/>
    <col width="16" customWidth="1" min="6" max="6"/>
    <col width="14" customWidth="1" min="7" max="7"/>
    <col width="13" customWidth="1" min="8" max="8"/>
    <col width="16" customWidth="1" min="9" max="9"/>
    <col width="20" customWidth="1" min="10" max="10"/>
  </cols>
  <sheetData>
    <row r="1" ht="36" customHeight="1">
      <c r="A1" s="1" t="inlineStr">
        <is>
          <t>جدول التوقيع بالمحطة الشاملة: زاوية ومسافة ومنسوب لكل نقطة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8" customHeight="1">
      <c r="A2" s="3" t="inlineStr">
        <is>
          <t>اكتب إحداثيات المحطة ونقطة التوجيه ونقاط التوقيع، فتحصل على الزاوية الأفقية من نقطة التوجيه والمسافة وقيمة القطع والردم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3"/>
    <row r="4" ht="22" customHeight="1">
      <c r="A4" s="5" t="inlineStr">
        <is>
          <t>محطة الجهاز</t>
        </is>
      </c>
      <c r="B4" s="6" t="n"/>
      <c r="C4" s="6" t="n"/>
      <c r="D4" s="6" t="n"/>
      <c r="F4" s="7" t="inlineStr">
        <is>
          <t>معطيات نقطة التوجيه</t>
        </is>
      </c>
      <c r="G4" s="6" t="n"/>
      <c r="H4" s="6" t="n"/>
      <c r="I4" s="6" t="n"/>
    </row>
    <row r="5">
      <c r="A5" s="8" t="inlineStr">
        <is>
          <t>شمالي المحطة</t>
        </is>
      </c>
      <c r="B5" s="9" t="n">
        <v>2845100</v>
      </c>
      <c r="F5" s="10" t="inlineStr">
        <is>
          <t>اتجاه المحطة ← التوجيه °</t>
        </is>
      </c>
      <c r="G5" s="11" t="n"/>
      <c r="H5" s="12">
        <f>MOD(DEGREES(ATAN2($B$7-$B$5,$B$8-$B$6)),360)</f>
        <v/>
      </c>
      <c r="I5" s="11" t="n"/>
    </row>
    <row r="6">
      <c r="A6" s="8" t="inlineStr">
        <is>
          <t>شرقي المحطة</t>
        </is>
      </c>
      <c r="B6" s="9" t="n">
        <v>512300</v>
      </c>
      <c r="F6" s="10" t="inlineStr">
        <is>
          <t>الاتجاه د°ق′ث″</t>
        </is>
      </c>
      <c r="G6" s="11" t="n"/>
      <c r="H6" s="13">
        <f>INT(MOD(ROUND(MOD($H$5,360)*3600,0),1296000)/3600)&amp;"°"&amp;TEXT(INT(MOD(MOD(ROUND(MOD($H$5,360)*3600,0),1296000),3600)/60),"00")&amp;"'"&amp;TEXT(MOD(MOD(ROUND(MOD($H$5,360)*3600,0),1296000),60),"00")&amp;""""</f>
        <v/>
      </c>
      <c r="I6" s="11" t="n"/>
    </row>
    <row r="7">
      <c r="A7" s="8" t="inlineStr">
        <is>
          <t>شمالي نقطة التوجيه</t>
        </is>
      </c>
      <c r="B7" s="9" t="n">
        <v>2845160</v>
      </c>
      <c r="F7" s="10" t="inlineStr">
        <is>
          <t>المسافة إلى التوجيه (م)</t>
        </is>
      </c>
      <c r="G7" s="11" t="n"/>
      <c r="H7" s="14">
        <f>SQRT(($B$7-$B$5)^2+($B$8-$B$6)^2)</f>
        <v/>
      </c>
      <c r="I7" s="11" t="n"/>
    </row>
    <row r="8">
      <c r="A8" s="8" t="inlineStr">
        <is>
          <t>شرقي نقطة التوجيه</t>
        </is>
      </c>
      <c r="B8" s="9" t="n">
        <v>512300</v>
      </c>
    </row>
    <row r="9"/>
    <row r="10" ht="22" customHeight="1">
      <c r="A10" s="5" t="inlineStr">
        <is>
          <t>نقاط التوقيع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44" customHeight="1">
      <c r="A11" s="15" t="inlineStr">
        <is>
          <t>النقطة</t>
        </is>
      </c>
      <c r="B11" s="15" t="inlineStr">
        <is>
          <t>شمالي N</t>
        </is>
      </c>
      <c r="C11" s="15" t="inlineStr">
        <is>
          <t>شرقي E</t>
        </is>
      </c>
      <c r="D11" s="15" t="inlineStr">
        <is>
          <t>المنسوب التصميمي</t>
        </is>
      </c>
      <c r="E11" s="15" t="inlineStr">
        <is>
          <t>منسوب الأرض الحالي</t>
        </is>
      </c>
      <c r="F11" s="15" t="inlineStr">
        <is>
          <t>الزاوية الأفقية من التوجيه</t>
        </is>
      </c>
      <c r="G11" s="15" t="inlineStr">
        <is>
          <t>المسافة الأفقية</t>
        </is>
      </c>
      <c r="H11" s="15" t="inlineStr">
        <is>
          <t>قطع/ردم</t>
        </is>
      </c>
      <c r="I11" s="15" t="inlineStr">
        <is>
          <t>الاتجاه °</t>
        </is>
      </c>
      <c r="J11" s="15" t="inlineStr">
        <is>
          <t>الزاوية °</t>
        </is>
      </c>
    </row>
    <row r="12">
      <c r="A12" s="16" t="inlineStr">
        <is>
          <t>C1</t>
        </is>
      </c>
      <c r="B12" s="9" t="n">
        <v>2845110</v>
      </c>
      <c r="C12" s="9" t="n">
        <v>512310</v>
      </c>
      <c r="D12" s="9" t="n">
        <v>112.5</v>
      </c>
      <c r="E12" s="9" t="n">
        <v>112.38</v>
      </c>
      <c r="F12" s="13">
        <f>IF(ISNUMBER(J12),INT(MOD(ROUND(MOD(J12,360)*3600,0),1296000)/3600)&amp;"°"&amp;TEXT(INT(MOD(MOD(ROUND(MOD(J12,360)*3600,0),1296000),3600)/60),"00")&amp;"'"&amp;TEXT(MOD(MOD(ROUND(MOD(J12,360)*3600,0),1296000),60),"00")&amp;"""","")</f>
        <v/>
      </c>
      <c r="G12" s="14">
        <f>IF(AND(ISNUMBER(B12),ISNUMBER(C12)),SQRT((B12-$B$5)^2+(C12-$B$6)^2),"")</f>
        <v/>
      </c>
      <c r="H12" s="13">
        <f>IF(AND(ISNUMBER(D12),ISNUMBER(E12)),IF(D12-E12&gt;=0,"ردم ","قطع ")&amp;TEXT(ABS(D12-E12),"0.000"),"")</f>
        <v/>
      </c>
      <c r="I12" s="12">
        <f>IF(AND(ISNUMBER(B12),ISNUMBER(C12)),MOD(DEGREES(ATAN2(B12-$B$5,C12-$B$6)),360),"")</f>
        <v/>
      </c>
      <c r="J12" s="12">
        <f>IF(AND(ISNUMBER(B12),ISNUMBER(C12)),MOD(I12-$H$5,360),"")</f>
        <v/>
      </c>
    </row>
    <row r="13">
      <c r="A13" s="16" t="inlineStr">
        <is>
          <t>C2</t>
        </is>
      </c>
      <c r="B13" s="9" t="n">
        <v>2845110</v>
      </c>
      <c r="C13" s="9" t="n">
        <v>512320</v>
      </c>
      <c r="D13" s="9" t="n">
        <v>112.5</v>
      </c>
      <c r="E13" s="9" t="n">
        <v>112.41</v>
      </c>
      <c r="F13" s="13">
        <f>IF(ISNUMBER(J13),INT(MOD(ROUND(MOD(J13,360)*3600,0),1296000)/3600)&amp;"°"&amp;TEXT(INT(MOD(MOD(ROUND(MOD(J13,360)*3600,0),1296000),3600)/60),"00")&amp;"'"&amp;TEXT(MOD(MOD(ROUND(MOD(J13,360)*3600,0),1296000),60),"00")&amp;"""","")</f>
        <v/>
      </c>
      <c r="G13" s="14">
        <f>IF(AND(ISNUMBER(B13),ISNUMBER(C13)),SQRT((B13-$B$5)^2+(C13-$B$6)^2),"")</f>
        <v/>
      </c>
      <c r="H13" s="13">
        <f>IF(AND(ISNUMBER(D13),ISNUMBER(E13)),IF(D13-E13&gt;=0,"ردم ","قطع ")&amp;TEXT(ABS(D13-E13),"0.000"),"")</f>
        <v/>
      </c>
      <c r="I13" s="12">
        <f>IF(AND(ISNUMBER(B13),ISNUMBER(C13)),MOD(DEGREES(ATAN2(B13-$B$5,C13-$B$6)),360),"")</f>
        <v/>
      </c>
      <c r="J13" s="12">
        <f>IF(AND(ISNUMBER(B13),ISNUMBER(C13)),MOD(I13-$H$5,360),"")</f>
        <v/>
      </c>
    </row>
    <row r="14">
      <c r="A14" s="16" t="inlineStr">
        <is>
          <t>C3</t>
        </is>
      </c>
      <c r="B14" s="9" t="n">
        <v>2845110</v>
      </c>
      <c r="C14" s="9" t="n">
        <v>512330</v>
      </c>
      <c r="D14" s="9" t="n">
        <v>112.5</v>
      </c>
      <c r="E14" s="9" t="n">
        <v>112.455</v>
      </c>
      <c r="F14" s="13">
        <f>IF(ISNUMBER(J14),INT(MOD(ROUND(MOD(J14,360)*3600,0),1296000)/3600)&amp;"°"&amp;TEXT(INT(MOD(MOD(ROUND(MOD(J14,360)*3600,0),1296000),3600)/60),"00")&amp;"'"&amp;TEXT(MOD(MOD(ROUND(MOD(J14,360)*3600,0),1296000),60),"00")&amp;"""","")</f>
        <v/>
      </c>
      <c r="G14" s="14">
        <f>IF(AND(ISNUMBER(B14),ISNUMBER(C14)),SQRT((B14-$B$5)^2+(C14-$B$6)^2),"")</f>
        <v/>
      </c>
      <c r="H14" s="13">
        <f>IF(AND(ISNUMBER(D14),ISNUMBER(E14)),IF(D14-E14&gt;=0,"ردم ","قطع ")&amp;TEXT(ABS(D14-E14),"0.000"),"")</f>
        <v/>
      </c>
      <c r="I14" s="12">
        <f>IF(AND(ISNUMBER(B14),ISNUMBER(C14)),MOD(DEGREES(ATAN2(B14-$B$5,C14-$B$6)),360),"")</f>
        <v/>
      </c>
      <c r="J14" s="12">
        <f>IF(AND(ISNUMBER(B14),ISNUMBER(C14)),MOD(I14-$H$5,360),"")</f>
        <v/>
      </c>
    </row>
    <row r="15">
      <c r="A15" s="16" t="inlineStr">
        <is>
          <t>C4</t>
        </is>
      </c>
      <c r="B15" s="9" t="n">
        <v>2845120</v>
      </c>
      <c r="C15" s="9" t="n">
        <v>512310</v>
      </c>
      <c r="D15" s="9" t="n">
        <v>112.5</v>
      </c>
      <c r="E15" s="9" t="n">
        <v>112.52</v>
      </c>
      <c r="F15" s="13">
        <f>IF(ISNUMBER(J15),INT(MOD(ROUND(MOD(J15,360)*3600,0),1296000)/3600)&amp;"°"&amp;TEXT(INT(MOD(MOD(ROUND(MOD(J15,360)*3600,0),1296000),3600)/60),"00")&amp;"'"&amp;TEXT(MOD(MOD(ROUND(MOD(J15,360)*3600,0),1296000),60),"00")&amp;"""","")</f>
        <v/>
      </c>
      <c r="G15" s="14">
        <f>IF(AND(ISNUMBER(B15),ISNUMBER(C15)),SQRT((B15-$B$5)^2+(C15-$B$6)^2),"")</f>
        <v/>
      </c>
      <c r="H15" s="13">
        <f>IF(AND(ISNUMBER(D15),ISNUMBER(E15)),IF(D15-E15&gt;=0,"ردم ","قطع ")&amp;TEXT(ABS(D15-E15),"0.000"),"")</f>
        <v/>
      </c>
      <c r="I15" s="12">
        <f>IF(AND(ISNUMBER(B15),ISNUMBER(C15)),MOD(DEGREES(ATAN2(B15-$B$5,C15-$B$6)),360),"")</f>
        <v/>
      </c>
      <c r="J15" s="12">
        <f>IF(AND(ISNUMBER(B15),ISNUMBER(C15)),MOD(I15-$H$5,360),"")</f>
        <v/>
      </c>
    </row>
    <row r="16">
      <c r="A16" s="16" t="inlineStr">
        <is>
          <t>C5</t>
        </is>
      </c>
      <c r="B16" s="9" t="n">
        <v>2845120</v>
      </c>
      <c r="C16" s="9" t="n">
        <v>512320</v>
      </c>
      <c r="D16" s="9" t="n">
        <v>112.5</v>
      </c>
      <c r="E16" s="9" t="n">
        <v>112.53</v>
      </c>
      <c r="F16" s="13">
        <f>IF(ISNUMBER(J16),INT(MOD(ROUND(MOD(J16,360)*3600,0),1296000)/3600)&amp;"°"&amp;TEXT(INT(MOD(MOD(ROUND(MOD(J16,360)*3600,0),1296000),3600)/60),"00")&amp;"'"&amp;TEXT(MOD(MOD(ROUND(MOD(J16,360)*3600,0),1296000),60),"00")&amp;"""","")</f>
        <v/>
      </c>
      <c r="G16" s="14">
        <f>IF(AND(ISNUMBER(B16),ISNUMBER(C16)),SQRT((B16-$B$5)^2+(C16-$B$6)^2),"")</f>
        <v/>
      </c>
      <c r="H16" s="13">
        <f>IF(AND(ISNUMBER(D16),ISNUMBER(E16)),IF(D16-E16&gt;=0,"ردم ","قطع ")&amp;TEXT(ABS(D16-E16),"0.000"),"")</f>
        <v/>
      </c>
      <c r="I16" s="12">
        <f>IF(AND(ISNUMBER(B16),ISNUMBER(C16)),MOD(DEGREES(ATAN2(B16-$B$5,C16-$B$6)),360),"")</f>
        <v/>
      </c>
      <c r="J16" s="12">
        <f>IF(AND(ISNUMBER(B16),ISNUMBER(C16)),MOD(I16-$H$5,360),"")</f>
        <v/>
      </c>
    </row>
    <row r="17">
      <c r="A17" s="16" t="inlineStr">
        <is>
          <t>C6</t>
        </is>
      </c>
      <c r="B17" s="9" t="n">
        <v>2845120</v>
      </c>
      <c r="C17" s="9" t="n">
        <v>512330</v>
      </c>
      <c r="D17" s="9" t="n">
        <v>112.5</v>
      </c>
      <c r="E17" s="9" t="n">
        <v>112.58</v>
      </c>
      <c r="F17" s="13">
        <f>IF(ISNUMBER(J17),INT(MOD(ROUND(MOD(J17,360)*3600,0),1296000)/3600)&amp;"°"&amp;TEXT(INT(MOD(MOD(ROUND(MOD(J17,360)*3600,0),1296000),3600)/60),"00")&amp;"'"&amp;TEXT(MOD(MOD(ROUND(MOD(J17,360)*3600,0),1296000),60),"00")&amp;"""","")</f>
        <v/>
      </c>
      <c r="G17" s="14">
        <f>IF(AND(ISNUMBER(B17),ISNUMBER(C17)),SQRT((B17-$B$5)^2+(C17-$B$6)^2),"")</f>
        <v/>
      </c>
      <c r="H17" s="13">
        <f>IF(AND(ISNUMBER(D17),ISNUMBER(E17)),IF(D17-E17&gt;=0,"ردم ","قطع ")&amp;TEXT(ABS(D17-E17),"0.000"),"")</f>
        <v/>
      </c>
      <c r="I17" s="12">
        <f>IF(AND(ISNUMBER(B17),ISNUMBER(C17)),MOD(DEGREES(ATAN2(B17-$B$5,C17-$B$6)),360),"")</f>
        <v/>
      </c>
      <c r="J17" s="12">
        <f>IF(AND(ISNUMBER(B17),ISNUMBER(C17)),MOD(I17-$H$5,360),"")</f>
        <v/>
      </c>
    </row>
    <row r="18">
      <c r="A18" s="16" t="inlineStr">
        <is>
          <t>C7</t>
        </is>
      </c>
      <c r="B18" s="9" t="n">
        <v>2845130</v>
      </c>
      <c r="C18" s="9" t="n">
        <v>512310</v>
      </c>
      <c r="D18" s="9" t="n">
        <v>112.5</v>
      </c>
      <c r="E18" s="9" t="n">
        <v>112.64</v>
      </c>
      <c r="F18" s="13">
        <f>IF(ISNUMBER(J18),INT(MOD(ROUND(MOD(J18,360)*3600,0),1296000)/3600)&amp;"°"&amp;TEXT(INT(MOD(MOD(ROUND(MOD(J18,360)*3600,0),1296000),3600)/60),"00")&amp;"'"&amp;TEXT(MOD(MOD(ROUND(MOD(J18,360)*3600,0),1296000),60),"00")&amp;"""","")</f>
        <v/>
      </c>
      <c r="G18" s="14">
        <f>IF(AND(ISNUMBER(B18),ISNUMBER(C18)),SQRT((B18-$B$5)^2+(C18-$B$6)^2),"")</f>
        <v/>
      </c>
      <c r="H18" s="13">
        <f>IF(AND(ISNUMBER(D18),ISNUMBER(E18)),IF(D18-E18&gt;=0,"ردم ","قطع ")&amp;TEXT(ABS(D18-E18),"0.000"),"")</f>
        <v/>
      </c>
      <c r="I18" s="12">
        <f>IF(AND(ISNUMBER(B18),ISNUMBER(C18)),MOD(DEGREES(ATAN2(B18-$B$5,C18-$B$6)),360),"")</f>
        <v/>
      </c>
      <c r="J18" s="12">
        <f>IF(AND(ISNUMBER(B18),ISNUMBER(C18)),MOD(I18-$H$5,360),"")</f>
        <v/>
      </c>
    </row>
    <row r="19">
      <c r="A19" s="16" t="inlineStr">
        <is>
          <t>C8</t>
        </is>
      </c>
      <c r="B19" s="9" t="n">
        <v>2845130</v>
      </c>
      <c r="C19" s="9" t="n">
        <v>512320</v>
      </c>
      <c r="D19" s="9" t="n">
        <v>112.5</v>
      </c>
      <c r="E19" s="9" t="n">
        <v>112.69</v>
      </c>
      <c r="F19" s="13">
        <f>IF(ISNUMBER(J19),INT(MOD(ROUND(MOD(J19,360)*3600,0),1296000)/3600)&amp;"°"&amp;TEXT(INT(MOD(MOD(ROUND(MOD(J19,360)*3600,0),1296000),3600)/60),"00")&amp;"'"&amp;TEXT(MOD(MOD(ROUND(MOD(J19,360)*3600,0),1296000),60),"00")&amp;"""","")</f>
        <v/>
      </c>
      <c r="G19" s="14">
        <f>IF(AND(ISNUMBER(B19),ISNUMBER(C19)),SQRT((B19-$B$5)^2+(C19-$B$6)^2),"")</f>
        <v/>
      </c>
      <c r="H19" s="13">
        <f>IF(AND(ISNUMBER(D19),ISNUMBER(E19)),IF(D19-E19&gt;=0,"ردم ","قطع ")&amp;TEXT(ABS(D19-E19),"0.000"),"")</f>
        <v/>
      </c>
      <c r="I19" s="12">
        <f>IF(AND(ISNUMBER(B19),ISNUMBER(C19)),MOD(DEGREES(ATAN2(B19-$B$5,C19-$B$6)),360),"")</f>
        <v/>
      </c>
      <c r="J19" s="12">
        <f>IF(AND(ISNUMBER(B19),ISNUMBER(C19)),MOD(I19-$H$5,360),"")</f>
        <v/>
      </c>
    </row>
    <row r="20">
      <c r="A20" s="16" t="inlineStr">
        <is>
          <t>C9</t>
        </is>
      </c>
      <c r="B20" s="9" t="n">
        <v>2845130</v>
      </c>
      <c r="C20" s="9" t="n">
        <v>512330</v>
      </c>
      <c r="D20" s="9" t="n">
        <v>112.5</v>
      </c>
      <c r="E20" s="9" t="n">
        <v>112.72</v>
      </c>
      <c r="F20" s="13">
        <f>IF(ISNUMBER(J20),INT(MOD(ROUND(MOD(J20,360)*3600,0),1296000)/3600)&amp;"°"&amp;TEXT(INT(MOD(MOD(ROUND(MOD(J20,360)*3600,0),1296000),3600)/60),"00")&amp;"'"&amp;TEXT(MOD(MOD(ROUND(MOD(J20,360)*3600,0),1296000),60),"00")&amp;"""","")</f>
        <v/>
      </c>
      <c r="G20" s="14">
        <f>IF(AND(ISNUMBER(B20),ISNUMBER(C20)),SQRT((B20-$B$5)^2+(C20-$B$6)^2),"")</f>
        <v/>
      </c>
      <c r="H20" s="13">
        <f>IF(AND(ISNUMBER(D20),ISNUMBER(E20)),IF(D20-E20&gt;=0,"ردم ","قطع ")&amp;TEXT(ABS(D20-E20),"0.000"),"")</f>
        <v/>
      </c>
      <c r="I20" s="12">
        <f>IF(AND(ISNUMBER(B20),ISNUMBER(C20)),MOD(DEGREES(ATAN2(B20-$B$5,C20-$B$6)),360),"")</f>
        <v/>
      </c>
      <c r="J20" s="12">
        <f>IF(AND(ISNUMBER(B20),ISNUMBER(C20)),MOD(I20-$H$5,360),"")</f>
        <v/>
      </c>
    </row>
    <row r="21">
      <c r="A21" s="16" t="n"/>
      <c r="B21" s="9" t="n"/>
      <c r="C21" s="9" t="n"/>
      <c r="D21" s="9" t="n"/>
      <c r="E21" s="9" t="n"/>
      <c r="F21" s="13">
        <f>IF(ISNUMBER(J21),INT(MOD(ROUND(MOD(J21,360)*3600,0),1296000)/3600)&amp;"°"&amp;TEXT(INT(MOD(MOD(ROUND(MOD(J21,360)*3600,0),1296000),3600)/60),"00")&amp;"'"&amp;TEXT(MOD(MOD(ROUND(MOD(J21,360)*3600,0),1296000),60),"00")&amp;"""","")</f>
        <v/>
      </c>
      <c r="G21" s="14">
        <f>IF(AND(ISNUMBER(B21),ISNUMBER(C21)),SQRT((B21-$B$5)^2+(C21-$B$6)^2),"")</f>
        <v/>
      </c>
      <c r="H21" s="13">
        <f>IF(AND(ISNUMBER(D21),ISNUMBER(E21)),IF(D21-E21&gt;=0,"ردم ","قطع ")&amp;TEXT(ABS(D21-E21),"0.000"),"")</f>
        <v/>
      </c>
      <c r="I21" s="12">
        <f>IF(AND(ISNUMBER(B21),ISNUMBER(C21)),MOD(DEGREES(ATAN2(B21-$B$5,C21-$B$6)),360),"")</f>
        <v/>
      </c>
      <c r="J21" s="12">
        <f>IF(AND(ISNUMBER(B21),ISNUMBER(C21)),MOD(I21-$H$5,360),"")</f>
        <v/>
      </c>
    </row>
    <row r="22">
      <c r="A22" s="16" t="n"/>
      <c r="B22" s="9" t="n"/>
      <c r="C22" s="9" t="n"/>
      <c r="D22" s="9" t="n"/>
      <c r="E22" s="9" t="n"/>
      <c r="F22" s="13">
        <f>IF(ISNUMBER(J22),INT(MOD(ROUND(MOD(J22,360)*3600,0),1296000)/3600)&amp;"°"&amp;TEXT(INT(MOD(MOD(ROUND(MOD(J22,360)*3600,0),1296000),3600)/60),"00")&amp;"'"&amp;TEXT(MOD(MOD(ROUND(MOD(J22,360)*3600,0),1296000),60),"00")&amp;"""","")</f>
        <v/>
      </c>
      <c r="G22" s="14">
        <f>IF(AND(ISNUMBER(B22),ISNUMBER(C22)),SQRT((B22-$B$5)^2+(C22-$B$6)^2),"")</f>
        <v/>
      </c>
      <c r="H22" s="13">
        <f>IF(AND(ISNUMBER(D22),ISNUMBER(E22)),IF(D22-E22&gt;=0,"ردم ","قطع ")&amp;TEXT(ABS(D22-E22),"0.000"),"")</f>
        <v/>
      </c>
      <c r="I22" s="12">
        <f>IF(AND(ISNUMBER(B22),ISNUMBER(C22)),MOD(DEGREES(ATAN2(B22-$B$5,C22-$B$6)),360),"")</f>
        <v/>
      </c>
      <c r="J22" s="12">
        <f>IF(AND(ISNUMBER(B22),ISNUMBER(C22)),MOD(I22-$H$5,360),"")</f>
        <v/>
      </c>
    </row>
    <row r="23">
      <c r="A23" s="16" t="n"/>
      <c r="B23" s="9" t="n"/>
      <c r="C23" s="9" t="n"/>
      <c r="D23" s="9" t="n"/>
      <c r="E23" s="9" t="n"/>
      <c r="F23" s="13">
        <f>IF(ISNUMBER(J23),INT(MOD(ROUND(MOD(J23,360)*3600,0),1296000)/3600)&amp;"°"&amp;TEXT(INT(MOD(MOD(ROUND(MOD(J23,360)*3600,0),1296000),3600)/60),"00")&amp;"'"&amp;TEXT(MOD(MOD(ROUND(MOD(J23,360)*3600,0),1296000),60),"00")&amp;"""","")</f>
        <v/>
      </c>
      <c r="G23" s="14">
        <f>IF(AND(ISNUMBER(B23),ISNUMBER(C23)),SQRT((B23-$B$5)^2+(C23-$B$6)^2),"")</f>
        <v/>
      </c>
      <c r="H23" s="13">
        <f>IF(AND(ISNUMBER(D23),ISNUMBER(E23)),IF(D23-E23&gt;=0,"ردم ","قطع ")&amp;TEXT(ABS(D23-E23),"0.000"),"")</f>
        <v/>
      </c>
      <c r="I23" s="12">
        <f>IF(AND(ISNUMBER(B23),ISNUMBER(C23)),MOD(DEGREES(ATAN2(B23-$B$5,C23-$B$6)),360),"")</f>
        <v/>
      </c>
      <c r="J23" s="12">
        <f>IF(AND(ISNUMBER(B23),ISNUMBER(C23)),MOD(I23-$H$5,360),"")</f>
        <v/>
      </c>
    </row>
    <row r="24">
      <c r="A24" s="16" t="n"/>
      <c r="B24" s="9" t="n"/>
      <c r="C24" s="9" t="n"/>
      <c r="D24" s="9" t="n"/>
      <c r="E24" s="9" t="n"/>
      <c r="F24" s="13">
        <f>IF(ISNUMBER(J24),INT(MOD(ROUND(MOD(J24,360)*3600,0),1296000)/3600)&amp;"°"&amp;TEXT(INT(MOD(MOD(ROUND(MOD(J24,360)*3600,0),1296000),3600)/60),"00")&amp;"'"&amp;TEXT(MOD(MOD(ROUND(MOD(J24,360)*3600,0),1296000),60),"00")&amp;"""","")</f>
        <v/>
      </c>
      <c r="G24" s="14">
        <f>IF(AND(ISNUMBER(B24),ISNUMBER(C24)),SQRT((B24-$B$5)^2+(C24-$B$6)^2),"")</f>
        <v/>
      </c>
      <c r="H24" s="13">
        <f>IF(AND(ISNUMBER(D24),ISNUMBER(E24)),IF(D24-E24&gt;=0,"ردم ","قطع ")&amp;TEXT(ABS(D24-E24),"0.000"),"")</f>
        <v/>
      </c>
      <c r="I24" s="12">
        <f>IF(AND(ISNUMBER(B24),ISNUMBER(C24)),MOD(DEGREES(ATAN2(B24-$B$5,C24-$B$6)),360),"")</f>
        <v/>
      </c>
      <c r="J24" s="12">
        <f>IF(AND(ISNUMBER(B24),ISNUMBER(C24)),MOD(I24-$H$5,360),"")</f>
        <v/>
      </c>
    </row>
    <row r="25">
      <c r="A25" s="16" t="n"/>
      <c r="B25" s="9" t="n"/>
      <c r="C25" s="9" t="n"/>
      <c r="D25" s="9" t="n"/>
      <c r="E25" s="9" t="n"/>
      <c r="F25" s="13">
        <f>IF(ISNUMBER(J25),INT(MOD(ROUND(MOD(J25,360)*3600,0),1296000)/3600)&amp;"°"&amp;TEXT(INT(MOD(MOD(ROUND(MOD(J25,360)*3600,0),1296000),3600)/60),"00")&amp;"'"&amp;TEXT(MOD(MOD(ROUND(MOD(J25,360)*3600,0),1296000),60),"00")&amp;"""","")</f>
        <v/>
      </c>
      <c r="G25" s="14">
        <f>IF(AND(ISNUMBER(B25),ISNUMBER(C25)),SQRT((B25-$B$5)^2+(C25-$B$6)^2),"")</f>
        <v/>
      </c>
      <c r="H25" s="13">
        <f>IF(AND(ISNUMBER(D25),ISNUMBER(E25)),IF(D25-E25&gt;=0,"ردم ","قطع ")&amp;TEXT(ABS(D25-E25),"0.000"),"")</f>
        <v/>
      </c>
      <c r="I25" s="12">
        <f>IF(AND(ISNUMBER(B25),ISNUMBER(C25)),MOD(DEGREES(ATAN2(B25-$B$5,C25-$B$6)),360),"")</f>
        <v/>
      </c>
      <c r="J25" s="12">
        <f>IF(AND(ISNUMBER(B25),ISNUMBER(C25)),MOD(I25-$H$5,360),"")</f>
        <v/>
      </c>
    </row>
    <row r="26">
      <c r="A26" s="16" t="n"/>
      <c r="B26" s="9" t="n"/>
      <c r="C26" s="9" t="n"/>
      <c r="D26" s="9" t="n"/>
      <c r="E26" s="9" t="n"/>
      <c r="F26" s="13">
        <f>IF(ISNUMBER(J26),INT(MOD(ROUND(MOD(J26,360)*3600,0),1296000)/3600)&amp;"°"&amp;TEXT(INT(MOD(MOD(ROUND(MOD(J26,360)*3600,0),1296000),3600)/60),"00")&amp;"'"&amp;TEXT(MOD(MOD(ROUND(MOD(J26,360)*3600,0),1296000),60),"00")&amp;"""","")</f>
        <v/>
      </c>
      <c r="G26" s="14">
        <f>IF(AND(ISNUMBER(B26),ISNUMBER(C26)),SQRT((B26-$B$5)^2+(C26-$B$6)^2),"")</f>
        <v/>
      </c>
      <c r="H26" s="13">
        <f>IF(AND(ISNUMBER(D26),ISNUMBER(E26)),IF(D26-E26&gt;=0,"ردم ","قطع ")&amp;TEXT(ABS(D26-E26),"0.000"),"")</f>
        <v/>
      </c>
      <c r="I26" s="12">
        <f>IF(AND(ISNUMBER(B26),ISNUMBER(C26)),MOD(DEGREES(ATAN2(B26-$B$5,C26-$B$6)),360),"")</f>
        <v/>
      </c>
      <c r="J26" s="12">
        <f>IF(AND(ISNUMBER(B26),ISNUMBER(C26)),MOD(I26-$H$5,360),"")</f>
        <v/>
      </c>
    </row>
    <row r="27">
      <c r="A27" s="16" t="n"/>
      <c r="B27" s="9" t="n"/>
      <c r="C27" s="9" t="n"/>
      <c r="D27" s="9" t="n"/>
      <c r="E27" s="9" t="n"/>
      <c r="F27" s="13">
        <f>IF(ISNUMBER(J27),INT(MOD(ROUND(MOD(J27,360)*3600,0),1296000)/3600)&amp;"°"&amp;TEXT(INT(MOD(MOD(ROUND(MOD(J27,360)*3600,0),1296000),3600)/60),"00")&amp;"'"&amp;TEXT(MOD(MOD(ROUND(MOD(J27,360)*3600,0),1296000),60),"00")&amp;"""","")</f>
        <v/>
      </c>
      <c r="G27" s="14">
        <f>IF(AND(ISNUMBER(B27),ISNUMBER(C27)),SQRT((B27-$B$5)^2+(C27-$B$6)^2),"")</f>
        <v/>
      </c>
      <c r="H27" s="13">
        <f>IF(AND(ISNUMBER(D27),ISNUMBER(E27)),IF(D27-E27&gt;=0,"ردم ","قطع ")&amp;TEXT(ABS(D27-E27),"0.000"),"")</f>
        <v/>
      </c>
      <c r="I27" s="12">
        <f>IF(AND(ISNUMBER(B27),ISNUMBER(C27)),MOD(DEGREES(ATAN2(B27-$B$5,C27-$B$6)),360),"")</f>
        <v/>
      </c>
      <c r="J27" s="12">
        <f>IF(AND(ISNUMBER(B27),ISNUMBER(C27)),MOD(I27-$H$5,360),"")</f>
        <v/>
      </c>
    </row>
    <row r="28">
      <c r="A28" s="16" t="n"/>
      <c r="B28" s="9" t="n"/>
      <c r="C28" s="9" t="n"/>
      <c r="D28" s="9" t="n"/>
      <c r="E28" s="9" t="n"/>
      <c r="F28" s="13">
        <f>IF(ISNUMBER(J28),INT(MOD(ROUND(MOD(J28,360)*3600,0),1296000)/3600)&amp;"°"&amp;TEXT(INT(MOD(MOD(ROUND(MOD(J28,360)*3600,0),1296000),3600)/60),"00")&amp;"'"&amp;TEXT(MOD(MOD(ROUND(MOD(J28,360)*3600,0),1296000),60),"00")&amp;"""","")</f>
        <v/>
      </c>
      <c r="G28" s="14">
        <f>IF(AND(ISNUMBER(B28),ISNUMBER(C28)),SQRT((B28-$B$5)^2+(C28-$B$6)^2),"")</f>
        <v/>
      </c>
      <c r="H28" s="13">
        <f>IF(AND(ISNUMBER(D28),ISNUMBER(E28)),IF(D28-E28&gt;=0,"ردم ","قطع ")&amp;TEXT(ABS(D28-E28),"0.000"),"")</f>
        <v/>
      </c>
      <c r="I28" s="12">
        <f>IF(AND(ISNUMBER(B28),ISNUMBER(C28)),MOD(DEGREES(ATAN2(B28-$B$5,C28-$B$6)),360),"")</f>
        <v/>
      </c>
      <c r="J28" s="12">
        <f>IF(AND(ISNUMBER(B28),ISNUMBER(C28)),MOD(I28-$H$5,360),"")</f>
        <v/>
      </c>
    </row>
    <row r="29">
      <c r="A29" s="16" t="n"/>
      <c r="B29" s="9" t="n"/>
      <c r="C29" s="9" t="n"/>
      <c r="D29" s="9" t="n"/>
      <c r="E29" s="9" t="n"/>
      <c r="F29" s="13">
        <f>IF(ISNUMBER(J29),INT(MOD(ROUND(MOD(J29,360)*3600,0),1296000)/3600)&amp;"°"&amp;TEXT(INT(MOD(MOD(ROUND(MOD(J29,360)*3600,0),1296000),3600)/60),"00")&amp;"'"&amp;TEXT(MOD(MOD(ROUND(MOD(J29,360)*3600,0),1296000),60),"00")&amp;"""","")</f>
        <v/>
      </c>
      <c r="G29" s="14">
        <f>IF(AND(ISNUMBER(B29),ISNUMBER(C29)),SQRT((B29-$B$5)^2+(C29-$B$6)^2),"")</f>
        <v/>
      </c>
      <c r="H29" s="13">
        <f>IF(AND(ISNUMBER(D29),ISNUMBER(E29)),IF(D29-E29&gt;=0,"ردم ","قطع ")&amp;TEXT(ABS(D29-E29),"0.000"),"")</f>
        <v/>
      </c>
      <c r="I29" s="12">
        <f>IF(AND(ISNUMBER(B29),ISNUMBER(C29)),MOD(DEGREES(ATAN2(B29-$B$5,C29-$B$6)),360),"")</f>
        <v/>
      </c>
      <c r="J29" s="12">
        <f>IF(AND(ISNUMBER(B29),ISNUMBER(C29)),MOD(I29-$H$5,360),"")</f>
        <v/>
      </c>
    </row>
    <row r="30">
      <c r="A30" s="16" t="n"/>
      <c r="B30" s="9" t="n"/>
      <c r="C30" s="9" t="n"/>
      <c r="D30" s="9" t="n"/>
      <c r="E30" s="9" t="n"/>
      <c r="F30" s="13">
        <f>IF(ISNUMBER(J30),INT(MOD(ROUND(MOD(J30,360)*3600,0),1296000)/3600)&amp;"°"&amp;TEXT(INT(MOD(MOD(ROUND(MOD(J30,360)*3600,0),1296000),3600)/60),"00")&amp;"'"&amp;TEXT(MOD(MOD(ROUND(MOD(J30,360)*3600,0),1296000),60),"00")&amp;"""","")</f>
        <v/>
      </c>
      <c r="G30" s="14">
        <f>IF(AND(ISNUMBER(B30),ISNUMBER(C30)),SQRT((B30-$B$5)^2+(C30-$B$6)^2),"")</f>
        <v/>
      </c>
      <c r="H30" s="13">
        <f>IF(AND(ISNUMBER(D30),ISNUMBER(E30)),IF(D30-E30&gt;=0,"ردم ","قطع ")&amp;TEXT(ABS(D30-E30),"0.000"),"")</f>
        <v/>
      </c>
      <c r="I30" s="12">
        <f>IF(AND(ISNUMBER(B30),ISNUMBER(C30)),MOD(DEGREES(ATAN2(B30-$B$5,C30-$B$6)),360),"")</f>
        <v/>
      </c>
      <c r="J30" s="12">
        <f>IF(AND(ISNUMBER(B30),ISNUMBER(C30)),MOD(I30-$H$5,360),"")</f>
        <v/>
      </c>
    </row>
    <row r="31">
      <c r="A31" s="16" t="n"/>
      <c r="B31" s="9" t="n"/>
      <c r="C31" s="9" t="n"/>
      <c r="D31" s="9" t="n"/>
      <c r="E31" s="9" t="n"/>
      <c r="F31" s="13">
        <f>IF(ISNUMBER(J31),INT(MOD(ROUND(MOD(J31,360)*3600,0),1296000)/3600)&amp;"°"&amp;TEXT(INT(MOD(MOD(ROUND(MOD(J31,360)*3600,0),1296000),3600)/60),"00")&amp;"'"&amp;TEXT(MOD(MOD(ROUND(MOD(J31,360)*3600,0),1296000),60),"00")&amp;"""","")</f>
        <v/>
      </c>
      <c r="G31" s="14">
        <f>IF(AND(ISNUMBER(B31),ISNUMBER(C31)),SQRT((B31-$B$5)^2+(C31-$B$6)^2),"")</f>
        <v/>
      </c>
      <c r="H31" s="13">
        <f>IF(AND(ISNUMBER(D31),ISNUMBER(E31)),IF(D31-E31&gt;=0,"ردم ","قطع ")&amp;TEXT(ABS(D31-E31),"0.000"),"")</f>
        <v/>
      </c>
      <c r="I31" s="12">
        <f>IF(AND(ISNUMBER(B31),ISNUMBER(C31)),MOD(DEGREES(ATAN2(B31-$B$5,C31-$B$6)),360),"")</f>
        <v/>
      </c>
      <c r="J31" s="12">
        <f>IF(AND(ISNUMBER(B31),ISNUMBER(C31)),MOD(I31-$H$5,360),"")</f>
        <v/>
      </c>
    </row>
    <row r="32">
      <c r="A32" s="16" t="n"/>
      <c r="B32" s="9" t="n"/>
      <c r="C32" s="9" t="n"/>
      <c r="D32" s="9" t="n"/>
      <c r="E32" s="9" t="n"/>
      <c r="F32" s="13">
        <f>IF(ISNUMBER(J32),INT(MOD(ROUND(MOD(J32,360)*3600,0),1296000)/3600)&amp;"°"&amp;TEXT(INT(MOD(MOD(ROUND(MOD(J32,360)*3600,0),1296000),3600)/60),"00")&amp;"'"&amp;TEXT(MOD(MOD(ROUND(MOD(J32,360)*3600,0),1296000),60),"00")&amp;"""","")</f>
        <v/>
      </c>
      <c r="G32" s="14">
        <f>IF(AND(ISNUMBER(B32),ISNUMBER(C32)),SQRT((B32-$B$5)^2+(C32-$B$6)^2),"")</f>
        <v/>
      </c>
      <c r="H32" s="13">
        <f>IF(AND(ISNUMBER(D32),ISNUMBER(E32)),IF(D32-E32&gt;=0,"ردم ","قطع ")&amp;TEXT(ABS(D32-E32),"0.000"),"")</f>
        <v/>
      </c>
      <c r="I32" s="12">
        <f>IF(AND(ISNUMBER(B32),ISNUMBER(C32)),MOD(DEGREES(ATAN2(B32-$B$5,C32-$B$6)),360),"")</f>
        <v/>
      </c>
      <c r="J32" s="12">
        <f>IF(AND(ISNUMBER(B32),ISNUMBER(C32)),MOD(I32-$H$5,360),"")</f>
        <v/>
      </c>
    </row>
    <row r="33">
      <c r="A33" s="16" t="n"/>
      <c r="B33" s="9" t="n"/>
      <c r="C33" s="9" t="n"/>
      <c r="D33" s="9" t="n"/>
      <c r="E33" s="9" t="n"/>
      <c r="F33" s="13">
        <f>IF(ISNUMBER(J33),INT(MOD(ROUND(MOD(J33,360)*3600,0),1296000)/3600)&amp;"°"&amp;TEXT(INT(MOD(MOD(ROUND(MOD(J33,360)*3600,0),1296000),3600)/60),"00")&amp;"'"&amp;TEXT(MOD(MOD(ROUND(MOD(J33,360)*3600,0),1296000),60),"00")&amp;"""","")</f>
        <v/>
      </c>
      <c r="G33" s="14">
        <f>IF(AND(ISNUMBER(B33),ISNUMBER(C33)),SQRT((B33-$B$5)^2+(C33-$B$6)^2),"")</f>
        <v/>
      </c>
      <c r="H33" s="13">
        <f>IF(AND(ISNUMBER(D33),ISNUMBER(E33)),IF(D33-E33&gt;=0,"ردم ","قطع ")&amp;TEXT(ABS(D33-E33),"0.000"),"")</f>
        <v/>
      </c>
      <c r="I33" s="12">
        <f>IF(AND(ISNUMBER(B33),ISNUMBER(C33)),MOD(DEGREES(ATAN2(B33-$B$5,C33-$B$6)),360),"")</f>
        <v/>
      </c>
      <c r="J33" s="12">
        <f>IF(AND(ISNUMBER(B33),ISNUMBER(C33)),MOD(I33-$H$5,360),"")</f>
        <v/>
      </c>
    </row>
    <row r="34">
      <c r="A34" s="16" t="n"/>
      <c r="B34" s="9" t="n"/>
      <c r="C34" s="9" t="n"/>
      <c r="D34" s="9" t="n"/>
      <c r="E34" s="9" t="n"/>
      <c r="F34" s="13">
        <f>IF(ISNUMBER(J34),INT(MOD(ROUND(MOD(J34,360)*3600,0),1296000)/3600)&amp;"°"&amp;TEXT(INT(MOD(MOD(ROUND(MOD(J34,360)*3600,0),1296000),3600)/60),"00")&amp;"'"&amp;TEXT(MOD(MOD(ROUND(MOD(J34,360)*3600,0),1296000),60),"00")&amp;"""","")</f>
        <v/>
      </c>
      <c r="G34" s="14">
        <f>IF(AND(ISNUMBER(B34),ISNUMBER(C34)),SQRT((B34-$B$5)^2+(C34-$B$6)^2),"")</f>
        <v/>
      </c>
      <c r="H34" s="13">
        <f>IF(AND(ISNUMBER(D34),ISNUMBER(E34)),IF(D34-E34&gt;=0,"ردم ","قطع ")&amp;TEXT(ABS(D34-E34),"0.000"),"")</f>
        <v/>
      </c>
      <c r="I34" s="12">
        <f>IF(AND(ISNUMBER(B34),ISNUMBER(C34)),MOD(DEGREES(ATAN2(B34-$B$5,C34-$B$6)),360),"")</f>
        <v/>
      </c>
      <c r="J34" s="12">
        <f>IF(AND(ISNUMBER(B34),ISNUMBER(C34)),MOD(I34-$H$5,360),"")</f>
        <v/>
      </c>
    </row>
    <row r="35">
      <c r="A35" s="16" t="n"/>
      <c r="B35" s="9" t="n"/>
      <c r="C35" s="9" t="n"/>
      <c r="D35" s="9" t="n"/>
      <c r="E35" s="9" t="n"/>
      <c r="F35" s="13">
        <f>IF(ISNUMBER(J35),INT(MOD(ROUND(MOD(J35,360)*3600,0),1296000)/3600)&amp;"°"&amp;TEXT(INT(MOD(MOD(ROUND(MOD(J35,360)*3600,0),1296000),3600)/60),"00")&amp;"'"&amp;TEXT(MOD(MOD(ROUND(MOD(J35,360)*3600,0),1296000),60),"00")&amp;"""","")</f>
        <v/>
      </c>
      <c r="G35" s="14">
        <f>IF(AND(ISNUMBER(B35),ISNUMBER(C35)),SQRT((B35-$B$5)^2+(C35-$B$6)^2),"")</f>
        <v/>
      </c>
      <c r="H35" s="13">
        <f>IF(AND(ISNUMBER(D35),ISNUMBER(E35)),IF(D35-E35&gt;=0,"ردم ","قطع ")&amp;TEXT(ABS(D35-E35),"0.000"),"")</f>
        <v/>
      </c>
      <c r="I35" s="12">
        <f>IF(AND(ISNUMBER(B35),ISNUMBER(C35)),MOD(DEGREES(ATAN2(B35-$B$5,C35-$B$6)),360),"")</f>
        <v/>
      </c>
      <c r="J35" s="12">
        <f>IF(AND(ISNUMBER(B35),ISNUMBER(C35)),MOD(I35-$H$5,360),"")</f>
        <v/>
      </c>
    </row>
    <row r="36">
      <c r="A36" s="16" t="n"/>
      <c r="B36" s="9" t="n"/>
      <c r="C36" s="9" t="n"/>
      <c r="D36" s="9" t="n"/>
      <c r="E36" s="9" t="n"/>
      <c r="F36" s="13">
        <f>IF(ISNUMBER(J36),INT(MOD(ROUND(MOD(J36,360)*3600,0),1296000)/3600)&amp;"°"&amp;TEXT(INT(MOD(MOD(ROUND(MOD(J36,360)*3600,0),1296000),3600)/60),"00")&amp;"'"&amp;TEXT(MOD(MOD(ROUND(MOD(J36,360)*3600,0),1296000),60),"00")&amp;"""","")</f>
        <v/>
      </c>
      <c r="G36" s="14">
        <f>IF(AND(ISNUMBER(B36),ISNUMBER(C36)),SQRT((B36-$B$5)^2+(C36-$B$6)^2),"")</f>
        <v/>
      </c>
      <c r="H36" s="13">
        <f>IF(AND(ISNUMBER(D36),ISNUMBER(E36)),IF(D36-E36&gt;=0,"ردم ","قطع ")&amp;TEXT(ABS(D36-E36),"0.000"),"")</f>
        <v/>
      </c>
      <c r="I36" s="12">
        <f>IF(AND(ISNUMBER(B36),ISNUMBER(C36)),MOD(DEGREES(ATAN2(B36-$B$5,C36-$B$6)),360),"")</f>
        <v/>
      </c>
      <c r="J36" s="12">
        <f>IF(AND(ISNUMBER(B36),ISNUMBER(C36)),MOD(I36-$H$5,360),"")</f>
        <v/>
      </c>
    </row>
    <row r="37">
      <c r="A37" s="16" t="n"/>
      <c r="B37" s="9" t="n"/>
      <c r="C37" s="9" t="n"/>
      <c r="D37" s="9" t="n"/>
      <c r="E37" s="9" t="n"/>
      <c r="F37" s="13">
        <f>IF(ISNUMBER(J37),INT(MOD(ROUND(MOD(J37,360)*3600,0),1296000)/3600)&amp;"°"&amp;TEXT(INT(MOD(MOD(ROUND(MOD(J37,360)*3600,0),1296000),3600)/60),"00")&amp;"'"&amp;TEXT(MOD(MOD(ROUND(MOD(J37,360)*3600,0),1296000),60),"00")&amp;"""","")</f>
        <v/>
      </c>
      <c r="G37" s="14">
        <f>IF(AND(ISNUMBER(B37),ISNUMBER(C37)),SQRT((B37-$B$5)^2+(C37-$B$6)^2),"")</f>
        <v/>
      </c>
      <c r="H37" s="13">
        <f>IF(AND(ISNUMBER(D37),ISNUMBER(E37)),IF(D37-E37&gt;=0,"ردم ","قطع ")&amp;TEXT(ABS(D37-E37),"0.000"),"")</f>
        <v/>
      </c>
      <c r="I37" s="12">
        <f>IF(AND(ISNUMBER(B37),ISNUMBER(C37)),MOD(DEGREES(ATAN2(B37-$B$5,C37-$B$6)),360),"")</f>
        <v/>
      </c>
      <c r="J37" s="12">
        <f>IF(AND(ISNUMBER(B37),ISNUMBER(C37)),MOD(I37-$H$5,360),"")</f>
        <v/>
      </c>
    </row>
    <row r="38">
      <c r="A38" s="16" t="n"/>
      <c r="B38" s="9" t="n"/>
      <c r="C38" s="9" t="n"/>
      <c r="D38" s="9" t="n"/>
      <c r="E38" s="9" t="n"/>
      <c r="F38" s="13">
        <f>IF(ISNUMBER(J38),INT(MOD(ROUND(MOD(J38,360)*3600,0),1296000)/3600)&amp;"°"&amp;TEXT(INT(MOD(MOD(ROUND(MOD(J38,360)*3600,0),1296000),3600)/60),"00")&amp;"'"&amp;TEXT(MOD(MOD(ROUND(MOD(J38,360)*3600,0),1296000),60),"00")&amp;"""","")</f>
        <v/>
      </c>
      <c r="G38" s="14">
        <f>IF(AND(ISNUMBER(B38),ISNUMBER(C38)),SQRT((B38-$B$5)^2+(C38-$B$6)^2),"")</f>
        <v/>
      </c>
      <c r="H38" s="13">
        <f>IF(AND(ISNUMBER(D38),ISNUMBER(E38)),IF(D38-E38&gt;=0,"ردم ","قطع ")&amp;TEXT(ABS(D38-E38),"0.000"),"")</f>
        <v/>
      </c>
      <c r="I38" s="12">
        <f>IF(AND(ISNUMBER(B38),ISNUMBER(C38)),MOD(DEGREES(ATAN2(B38-$B$5,C38-$B$6)),360),"")</f>
        <v/>
      </c>
      <c r="J38" s="12">
        <f>IF(AND(ISNUMBER(B38),ISNUMBER(C38)),MOD(I38-$H$5,360),"")</f>
        <v/>
      </c>
    </row>
    <row r="39">
      <c r="A39" s="16" t="n"/>
      <c r="B39" s="9" t="n"/>
      <c r="C39" s="9" t="n"/>
      <c r="D39" s="9" t="n"/>
      <c r="E39" s="9" t="n"/>
      <c r="F39" s="13">
        <f>IF(ISNUMBER(J39),INT(MOD(ROUND(MOD(J39,360)*3600,0),1296000)/3600)&amp;"°"&amp;TEXT(INT(MOD(MOD(ROUND(MOD(J39,360)*3600,0),1296000),3600)/60),"00")&amp;"'"&amp;TEXT(MOD(MOD(ROUND(MOD(J39,360)*3600,0),1296000),60),"00")&amp;"""","")</f>
        <v/>
      </c>
      <c r="G39" s="14">
        <f>IF(AND(ISNUMBER(B39),ISNUMBER(C39)),SQRT((B39-$B$5)^2+(C39-$B$6)^2),"")</f>
        <v/>
      </c>
      <c r="H39" s="13">
        <f>IF(AND(ISNUMBER(D39),ISNUMBER(E39)),IF(D39-E39&gt;=0,"ردم ","قطع ")&amp;TEXT(ABS(D39-E39),"0.000"),"")</f>
        <v/>
      </c>
      <c r="I39" s="12">
        <f>IF(AND(ISNUMBER(B39),ISNUMBER(C39)),MOD(DEGREES(ATAN2(B39-$B$5,C39-$B$6)),360),"")</f>
        <v/>
      </c>
      <c r="J39" s="12">
        <f>IF(AND(ISNUMBER(B39),ISNUMBER(C39)),MOD(I39-$H$5,360),"")</f>
        <v/>
      </c>
    </row>
    <row r="40">
      <c r="A40" s="16" t="n"/>
      <c r="B40" s="9" t="n"/>
      <c r="C40" s="9" t="n"/>
      <c r="D40" s="9" t="n"/>
      <c r="E40" s="9" t="n"/>
      <c r="F40" s="13">
        <f>IF(ISNUMBER(J40),INT(MOD(ROUND(MOD(J40,360)*3600,0),1296000)/3600)&amp;"°"&amp;TEXT(INT(MOD(MOD(ROUND(MOD(J40,360)*3600,0),1296000),3600)/60),"00")&amp;"'"&amp;TEXT(MOD(MOD(ROUND(MOD(J40,360)*3600,0),1296000),60),"00")&amp;"""","")</f>
        <v/>
      </c>
      <c r="G40" s="14">
        <f>IF(AND(ISNUMBER(B40),ISNUMBER(C40)),SQRT((B40-$B$5)^2+(C40-$B$6)^2),"")</f>
        <v/>
      </c>
      <c r="H40" s="13">
        <f>IF(AND(ISNUMBER(D40),ISNUMBER(E40)),IF(D40-E40&gt;=0,"ردم ","قطع ")&amp;TEXT(ABS(D40-E40),"0.000"),"")</f>
        <v/>
      </c>
      <c r="I40" s="12">
        <f>IF(AND(ISNUMBER(B40),ISNUMBER(C40)),MOD(DEGREES(ATAN2(B40-$B$5,C40-$B$6)),360),"")</f>
        <v/>
      </c>
      <c r="J40" s="12">
        <f>IF(AND(ISNUMBER(B40),ISNUMBER(C40)),MOD(I40-$H$5,360),"")</f>
        <v/>
      </c>
    </row>
    <row r="41">
      <c r="A41" s="16" t="n"/>
      <c r="B41" s="9" t="n"/>
      <c r="C41" s="9" t="n"/>
      <c r="D41" s="9" t="n"/>
      <c r="E41" s="9" t="n"/>
      <c r="F41" s="13">
        <f>IF(ISNUMBER(J41),INT(MOD(ROUND(MOD(J41,360)*3600,0),1296000)/3600)&amp;"°"&amp;TEXT(INT(MOD(MOD(ROUND(MOD(J41,360)*3600,0),1296000),3600)/60),"00")&amp;"'"&amp;TEXT(MOD(MOD(ROUND(MOD(J41,360)*3600,0),1296000),60),"00")&amp;"""","")</f>
        <v/>
      </c>
      <c r="G41" s="14">
        <f>IF(AND(ISNUMBER(B41),ISNUMBER(C41)),SQRT((B41-$B$5)^2+(C41-$B$6)^2),"")</f>
        <v/>
      </c>
      <c r="H41" s="13">
        <f>IF(AND(ISNUMBER(D41),ISNUMBER(E41)),IF(D41-E41&gt;=0,"ردم ","قطع ")&amp;TEXT(ABS(D41-E41),"0.000"),"")</f>
        <v/>
      </c>
      <c r="I41" s="12">
        <f>IF(AND(ISNUMBER(B41),ISNUMBER(C41)),MOD(DEGREES(ATAN2(B41-$B$5,C41-$B$6)),360),"")</f>
        <v/>
      </c>
      <c r="J41" s="12">
        <f>IF(AND(ISNUMBER(B41),ISNUMBER(C41)),MOD(I41-$H$5,360),"")</f>
        <v/>
      </c>
    </row>
    <row r="42">
      <c r="A42" s="16" t="n"/>
      <c r="B42" s="9" t="n"/>
      <c r="C42" s="9" t="n"/>
      <c r="D42" s="9" t="n"/>
      <c r="E42" s="9" t="n"/>
      <c r="F42" s="13">
        <f>IF(ISNUMBER(J42),INT(MOD(ROUND(MOD(J42,360)*3600,0),1296000)/3600)&amp;"°"&amp;TEXT(INT(MOD(MOD(ROUND(MOD(J42,360)*3600,0),1296000),3600)/60),"00")&amp;"'"&amp;TEXT(MOD(MOD(ROUND(MOD(J42,360)*3600,0),1296000),60),"00")&amp;"""","")</f>
        <v/>
      </c>
      <c r="G42" s="14">
        <f>IF(AND(ISNUMBER(B42),ISNUMBER(C42)),SQRT((B42-$B$5)^2+(C42-$B$6)^2),"")</f>
        <v/>
      </c>
      <c r="H42" s="13">
        <f>IF(AND(ISNUMBER(D42),ISNUMBER(E42)),IF(D42-E42&gt;=0,"ردم ","قطع ")&amp;TEXT(ABS(D42-E42),"0.000"),"")</f>
        <v/>
      </c>
      <c r="I42" s="12">
        <f>IF(AND(ISNUMBER(B42),ISNUMBER(C42)),MOD(DEGREES(ATAN2(B42-$B$5,C42-$B$6)),360),"")</f>
        <v/>
      </c>
      <c r="J42" s="12">
        <f>IF(AND(ISNUMBER(B42),ISNUMBER(C42)),MOD(I42-$H$5,360),"")</f>
        <v/>
      </c>
    </row>
    <row r="43">
      <c r="A43" s="16" t="n"/>
      <c r="B43" s="9" t="n"/>
      <c r="C43" s="9" t="n"/>
      <c r="D43" s="9" t="n"/>
      <c r="E43" s="9" t="n"/>
      <c r="F43" s="13">
        <f>IF(ISNUMBER(J43),INT(MOD(ROUND(MOD(J43,360)*3600,0),1296000)/3600)&amp;"°"&amp;TEXT(INT(MOD(MOD(ROUND(MOD(J43,360)*3600,0),1296000),3600)/60),"00")&amp;"'"&amp;TEXT(MOD(MOD(ROUND(MOD(J43,360)*3600,0),1296000),60),"00")&amp;"""","")</f>
        <v/>
      </c>
      <c r="G43" s="14">
        <f>IF(AND(ISNUMBER(B43),ISNUMBER(C43)),SQRT((B43-$B$5)^2+(C43-$B$6)^2),"")</f>
        <v/>
      </c>
      <c r="H43" s="13">
        <f>IF(AND(ISNUMBER(D43),ISNUMBER(E43)),IF(D43-E43&gt;=0,"ردم ","قطع ")&amp;TEXT(ABS(D43-E43),"0.000"),"")</f>
        <v/>
      </c>
      <c r="I43" s="12">
        <f>IF(AND(ISNUMBER(B43),ISNUMBER(C43)),MOD(DEGREES(ATAN2(B43-$B$5,C43-$B$6)),360),"")</f>
        <v/>
      </c>
      <c r="J43" s="12">
        <f>IF(AND(ISNUMBER(B43),ISNUMBER(C43)),MOD(I43-$H$5,360),"")</f>
        <v/>
      </c>
    </row>
    <row r="44">
      <c r="A44" s="16" t="n"/>
      <c r="B44" s="9" t="n"/>
      <c r="C44" s="9" t="n"/>
      <c r="D44" s="9" t="n"/>
      <c r="E44" s="9" t="n"/>
      <c r="F44" s="13">
        <f>IF(ISNUMBER(J44),INT(MOD(ROUND(MOD(J44,360)*3600,0),1296000)/3600)&amp;"°"&amp;TEXT(INT(MOD(MOD(ROUND(MOD(J44,360)*3600,0),1296000),3600)/60),"00")&amp;"'"&amp;TEXT(MOD(MOD(ROUND(MOD(J44,360)*3600,0),1296000),60),"00")&amp;"""","")</f>
        <v/>
      </c>
      <c r="G44" s="14">
        <f>IF(AND(ISNUMBER(B44),ISNUMBER(C44)),SQRT((B44-$B$5)^2+(C44-$B$6)^2),"")</f>
        <v/>
      </c>
      <c r="H44" s="13">
        <f>IF(AND(ISNUMBER(D44),ISNUMBER(E44)),IF(D44-E44&gt;=0,"ردم ","قطع ")&amp;TEXT(ABS(D44-E44),"0.000"),"")</f>
        <v/>
      </c>
      <c r="I44" s="12">
        <f>IF(AND(ISNUMBER(B44),ISNUMBER(C44)),MOD(DEGREES(ATAN2(B44-$B$5,C44-$B$6)),360),"")</f>
        <v/>
      </c>
      <c r="J44" s="12">
        <f>IF(AND(ISNUMBER(B44),ISNUMBER(C44)),MOD(I44-$H$5,360),"")</f>
        <v/>
      </c>
    </row>
    <row r="45">
      <c r="A45" s="16" t="n"/>
      <c r="B45" s="9" t="n"/>
      <c r="C45" s="9" t="n"/>
      <c r="D45" s="9" t="n"/>
      <c r="E45" s="9" t="n"/>
      <c r="F45" s="13">
        <f>IF(ISNUMBER(J45),INT(MOD(ROUND(MOD(J45,360)*3600,0),1296000)/3600)&amp;"°"&amp;TEXT(INT(MOD(MOD(ROUND(MOD(J45,360)*3600,0),1296000),3600)/60),"00")&amp;"'"&amp;TEXT(MOD(MOD(ROUND(MOD(J45,360)*3600,0),1296000),60),"00")&amp;"""","")</f>
        <v/>
      </c>
      <c r="G45" s="14">
        <f>IF(AND(ISNUMBER(B45),ISNUMBER(C45)),SQRT((B45-$B$5)^2+(C45-$B$6)^2),"")</f>
        <v/>
      </c>
      <c r="H45" s="13">
        <f>IF(AND(ISNUMBER(D45),ISNUMBER(E45)),IF(D45-E45&gt;=0,"ردم ","قطع ")&amp;TEXT(ABS(D45-E45),"0.000"),"")</f>
        <v/>
      </c>
      <c r="I45" s="12">
        <f>IF(AND(ISNUMBER(B45),ISNUMBER(C45)),MOD(DEGREES(ATAN2(B45-$B$5,C45-$B$6)),360),"")</f>
        <v/>
      </c>
      <c r="J45" s="12">
        <f>IF(AND(ISNUMBER(B45),ISNUMBER(C45)),MOD(I45-$H$5,360),"")</f>
        <v/>
      </c>
    </row>
    <row r="46">
      <c r="A46" s="16" t="n"/>
      <c r="B46" s="9" t="n"/>
      <c r="C46" s="9" t="n"/>
      <c r="D46" s="9" t="n"/>
      <c r="E46" s="9" t="n"/>
      <c r="F46" s="13">
        <f>IF(ISNUMBER(J46),INT(MOD(ROUND(MOD(J46,360)*3600,0),1296000)/3600)&amp;"°"&amp;TEXT(INT(MOD(MOD(ROUND(MOD(J46,360)*3600,0),1296000),3600)/60),"00")&amp;"'"&amp;TEXT(MOD(MOD(ROUND(MOD(J46,360)*3600,0),1296000),60),"00")&amp;"""","")</f>
        <v/>
      </c>
      <c r="G46" s="14">
        <f>IF(AND(ISNUMBER(B46),ISNUMBER(C46)),SQRT((B46-$B$5)^2+(C46-$B$6)^2),"")</f>
        <v/>
      </c>
      <c r="H46" s="13">
        <f>IF(AND(ISNUMBER(D46),ISNUMBER(E46)),IF(D46-E46&gt;=0,"ردم ","قطع ")&amp;TEXT(ABS(D46-E46),"0.000"),"")</f>
        <v/>
      </c>
      <c r="I46" s="12">
        <f>IF(AND(ISNUMBER(B46),ISNUMBER(C46)),MOD(DEGREES(ATAN2(B46-$B$5,C46-$B$6)),360),"")</f>
        <v/>
      </c>
      <c r="J46" s="12">
        <f>IF(AND(ISNUMBER(B46),ISNUMBER(C46)),MOD(I46-$H$5,360),"")</f>
        <v/>
      </c>
    </row>
    <row r="47">
      <c r="A47" s="16" t="n"/>
      <c r="B47" s="9" t="n"/>
      <c r="C47" s="9" t="n"/>
      <c r="D47" s="9" t="n"/>
      <c r="E47" s="9" t="n"/>
      <c r="F47" s="13">
        <f>IF(ISNUMBER(J47),INT(MOD(ROUND(MOD(J47,360)*3600,0),1296000)/3600)&amp;"°"&amp;TEXT(INT(MOD(MOD(ROUND(MOD(J47,360)*3600,0),1296000),3600)/60),"00")&amp;"'"&amp;TEXT(MOD(MOD(ROUND(MOD(J47,360)*3600,0),1296000),60),"00")&amp;"""","")</f>
        <v/>
      </c>
      <c r="G47" s="14">
        <f>IF(AND(ISNUMBER(B47),ISNUMBER(C47)),SQRT((B47-$B$5)^2+(C47-$B$6)^2),"")</f>
        <v/>
      </c>
      <c r="H47" s="13">
        <f>IF(AND(ISNUMBER(D47),ISNUMBER(E47)),IF(D47-E47&gt;=0,"ردم ","قطع ")&amp;TEXT(ABS(D47-E47),"0.000"),"")</f>
        <v/>
      </c>
      <c r="I47" s="12">
        <f>IF(AND(ISNUMBER(B47),ISNUMBER(C47)),MOD(DEGREES(ATAN2(B47-$B$5,C47-$B$6)),360),"")</f>
        <v/>
      </c>
      <c r="J47" s="12">
        <f>IF(AND(ISNUMBER(B47),ISNUMBER(C47)),MOD(I47-$H$5,360),"")</f>
        <v/>
      </c>
    </row>
    <row r="48">
      <c r="A48" s="16" t="n"/>
      <c r="B48" s="9" t="n"/>
      <c r="C48" s="9" t="n"/>
      <c r="D48" s="9" t="n"/>
      <c r="E48" s="9" t="n"/>
      <c r="F48" s="13">
        <f>IF(ISNUMBER(J48),INT(MOD(ROUND(MOD(J48,360)*3600,0),1296000)/3600)&amp;"°"&amp;TEXT(INT(MOD(MOD(ROUND(MOD(J48,360)*3600,0),1296000),3600)/60),"00")&amp;"'"&amp;TEXT(MOD(MOD(ROUND(MOD(J48,360)*3600,0),1296000),60),"00")&amp;"""","")</f>
        <v/>
      </c>
      <c r="G48" s="14">
        <f>IF(AND(ISNUMBER(B48),ISNUMBER(C48)),SQRT((B48-$B$5)^2+(C48-$B$6)^2),"")</f>
        <v/>
      </c>
      <c r="H48" s="13">
        <f>IF(AND(ISNUMBER(D48),ISNUMBER(E48)),IF(D48-E48&gt;=0,"ردم ","قطع ")&amp;TEXT(ABS(D48-E48),"0.000"),"")</f>
        <v/>
      </c>
      <c r="I48" s="12">
        <f>IF(AND(ISNUMBER(B48),ISNUMBER(C48)),MOD(DEGREES(ATAN2(B48-$B$5,C48-$B$6)),360),"")</f>
        <v/>
      </c>
      <c r="J48" s="12">
        <f>IF(AND(ISNUMBER(B48),ISNUMBER(C48)),MOD(I48-$H$5,360),"")</f>
        <v/>
      </c>
    </row>
    <row r="49">
      <c r="A49" s="16" t="n"/>
      <c r="B49" s="9" t="n"/>
      <c r="C49" s="9" t="n"/>
      <c r="D49" s="9" t="n"/>
      <c r="E49" s="9" t="n"/>
      <c r="F49" s="13">
        <f>IF(ISNUMBER(J49),INT(MOD(ROUND(MOD(J49,360)*3600,0),1296000)/3600)&amp;"°"&amp;TEXT(INT(MOD(MOD(ROUND(MOD(J49,360)*3600,0),1296000),3600)/60),"00")&amp;"'"&amp;TEXT(MOD(MOD(ROUND(MOD(J49,360)*3600,0),1296000),60),"00")&amp;"""","")</f>
        <v/>
      </c>
      <c r="G49" s="14">
        <f>IF(AND(ISNUMBER(B49),ISNUMBER(C49)),SQRT((B49-$B$5)^2+(C49-$B$6)^2),"")</f>
        <v/>
      </c>
      <c r="H49" s="13">
        <f>IF(AND(ISNUMBER(D49),ISNUMBER(E49)),IF(D49-E49&gt;=0,"ردم ","قطع ")&amp;TEXT(ABS(D49-E49),"0.000"),"")</f>
        <v/>
      </c>
      <c r="I49" s="12">
        <f>IF(AND(ISNUMBER(B49),ISNUMBER(C49)),MOD(DEGREES(ATAN2(B49-$B$5,C49-$B$6)),360),"")</f>
        <v/>
      </c>
      <c r="J49" s="12">
        <f>IF(AND(ISNUMBER(B49),ISNUMBER(C49)),MOD(I49-$H$5,360),"")</f>
        <v/>
      </c>
    </row>
    <row r="50">
      <c r="A50" s="16" t="n"/>
      <c r="B50" s="9" t="n"/>
      <c r="C50" s="9" t="n"/>
      <c r="D50" s="9" t="n"/>
      <c r="E50" s="9" t="n"/>
      <c r="F50" s="13">
        <f>IF(ISNUMBER(J50),INT(MOD(ROUND(MOD(J50,360)*3600,0),1296000)/3600)&amp;"°"&amp;TEXT(INT(MOD(MOD(ROUND(MOD(J50,360)*3600,0),1296000),3600)/60),"00")&amp;"'"&amp;TEXT(MOD(MOD(ROUND(MOD(J50,360)*3600,0),1296000),60),"00")&amp;"""","")</f>
        <v/>
      </c>
      <c r="G50" s="14">
        <f>IF(AND(ISNUMBER(B50),ISNUMBER(C50)),SQRT((B50-$B$5)^2+(C50-$B$6)^2),"")</f>
        <v/>
      </c>
      <c r="H50" s="13">
        <f>IF(AND(ISNUMBER(D50),ISNUMBER(E50)),IF(D50-E50&gt;=0,"ردم ","قطع ")&amp;TEXT(ABS(D50-E50),"0.000"),"")</f>
        <v/>
      </c>
      <c r="I50" s="12">
        <f>IF(AND(ISNUMBER(B50),ISNUMBER(C50)),MOD(DEGREES(ATAN2(B50-$B$5,C50-$B$6)),360),"")</f>
        <v/>
      </c>
      <c r="J50" s="12">
        <f>IF(AND(ISNUMBER(B50),ISNUMBER(C50)),MOD(I50-$H$5,360),"")</f>
        <v/>
      </c>
    </row>
    <row r="51">
      <c r="A51" s="16" t="n"/>
      <c r="B51" s="9" t="n"/>
      <c r="C51" s="9" t="n"/>
      <c r="D51" s="9" t="n"/>
      <c r="E51" s="9" t="n"/>
      <c r="F51" s="13">
        <f>IF(ISNUMBER(J51),INT(MOD(ROUND(MOD(J51,360)*3600,0),1296000)/3600)&amp;"°"&amp;TEXT(INT(MOD(MOD(ROUND(MOD(J51,360)*3600,0),1296000),3600)/60),"00")&amp;"'"&amp;TEXT(MOD(MOD(ROUND(MOD(J51,360)*3600,0),1296000),60),"00")&amp;"""","")</f>
        <v/>
      </c>
      <c r="G51" s="14">
        <f>IF(AND(ISNUMBER(B51),ISNUMBER(C51)),SQRT((B51-$B$5)^2+(C51-$B$6)^2),"")</f>
        <v/>
      </c>
      <c r="H51" s="13">
        <f>IF(AND(ISNUMBER(D51),ISNUMBER(E51)),IF(D51-E51&gt;=0,"ردم ","قطع ")&amp;TEXT(ABS(D51-E51),"0.000"),"")</f>
        <v/>
      </c>
      <c r="I51" s="12">
        <f>IF(AND(ISNUMBER(B51),ISNUMBER(C51)),MOD(DEGREES(ATAN2(B51-$B$5,C51-$B$6)),360),"")</f>
        <v/>
      </c>
      <c r="J51" s="12">
        <f>IF(AND(ISNUMBER(B51),ISNUMBER(C51)),MOD(I51-$H$5,360),"")</f>
        <v/>
      </c>
    </row>
    <row r="52"/>
    <row r="53" ht="42" customHeight="1">
      <c r="A53" s="17" t="inlineStr">
        <is>
          <t>الزاوية الأفقية تُقاس من نقطة التوجيه مع عقارب الساعة. اضبط الجهاز على 0°00′00″ على نقطة التوجيه ثم أدر إلى الزاوية المكتوبة وقِس المسافة. القطع/الردم = التصميمي − الحالي.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2">
    <mergeCell ref="A1:J1"/>
    <mergeCell ref="H6:I6"/>
    <mergeCell ref="A4:D4"/>
    <mergeCell ref="F4:I4"/>
    <mergeCell ref="F5:G5"/>
    <mergeCell ref="H7:I7"/>
    <mergeCell ref="A53:J53"/>
    <mergeCell ref="H5:I5"/>
    <mergeCell ref="F6:G6"/>
    <mergeCell ref="A2:J2"/>
    <mergeCell ref="A10:J10"/>
    <mergeCell ref="F7:G7"/>
  </mergeCells>
  <dataValidations count="2">
    <dataValidation sqref="B5:B8" showDropDown="0" showInputMessage="0" showErrorMessage="1" allowBlank="1" errorTitle="Sheetaky" error="أدخل رقمًا بين -10000000000.0 و 10000000000.0" type="decimal" operator="between">
      <formula1>-10000000000.0</formula1>
      <formula2>10000000000.0</formula2>
    </dataValidation>
    <dataValidation sqref="B12:E51" showDropDown="0" showInputMessage="0" showErrorMessage="1" allowBlank="1" errorTitle="Sheetaky" error="أدخل رقمًا بين -10000000000.0 و 10000000000.0" type="decimal" operator="between">
      <formula1>-10000000000.0</formula1>
      <formula2>10000000000.0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B43"/>
  <sheetViews>
    <sheetView showGridLines="0" rightToLeft="1" zoomScale="100" workbookViewId="0">
      <selection activeCell="A1" sqref="A1"/>
    </sheetView>
  </sheetViews>
  <sheetFormatPr baseColWidth="8" defaultRowHeight="15"/>
  <cols>
    <col width="60" customWidth="1" min="1" max="1"/>
    <col width="4" customWidth="1" min="2" max="2"/>
  </cols>
  <sheetData>
    <row r="1" ht="36" customHeight="1">
      <c r="A1" s="1" t="inlineStr">
        <is>
          <t>نقاط التوقيع إلى أوتوكاد</t>
        </is>
      </c>
      <c r="B1" s="2" t="n"/>
    </row>
    <row r="2" ht="18" customHeight="1">
      <c r="A2" s="3" t="inlineStr">
        <is>
          <t>أوامر POINT جاهزة للصق</t>
        </is>
      </c>
      <c r="B2" s="4" t="n"/>
    </row>
    <row r="3"/>
    <row r="4">
      <c r="A4" s="18">
        <f>IF(ISNUMBER('التوقيع'!B12),"POINT "&amp;SUBSTITUTE(ROUND('التوقيع'!C12,3)&amp;"",",",".")&amp;","&amp;SUBSTITUTE(ROUND('التوقيع'!B12,3)&amp;"",",",".")&amp;","&amp;SUBSTITUTE(ROUND(IF(ISNUMBER('التوقيع'!D12),'التوقيع'!D12,0),3)&amp;"",",","."),"")</f>
        <v/>
      </c>
    </row>
    <row r="5">
      <c r="A5" s="18">
        <f>IF(ISNUMBER('التوقيع'!B13),"POINT "&amp;SUBSTITUTE(ROUND('التوقيع'!C13,3)&amp;"",",",".")&amp;","&amp;SUBSTITUTE(ROUND('التوقيع'!B13,3)&amp;"",",",".")&amp;","&amp;SUBSTITUTE(ROUND(IF(ISNUMBER('التوقيع'!D13),'التوقيع'!D13,0),3)&amp;"",",","."),"")</f>
        <v/>
      </c>
    </row>
    <row r="6">
      <c r="A6" s="18">
        <f>IF(ISNUMBER('التوقيع'!B14),"POINT "&amp;SUBSTITUTE(ROUND('التوقيع'!C14,3)&amp;"",",",".")&amp;","&amp;SUBSTITUTE(ROUND('التوقيع'!B14,3)&amp;"",",",".")&amp;","&amp;SUBSTITUTE(ROUND(IF(ISNUMBER('التوقيع'!D14),'التوقيع'!D14,0),3)&amp;"",",","."),"")</f>
        <v/>
      </c>
    </row>
    <row r="7">
      <c r="A7" s="18">
        <f>IF(ISNUMBER('التوقيع'!B15),"POINT "&amp;SUBSTITUTE(ROUND('التوقيع'!C15,3)&amp;"",",",".")&amp;","&amp;SUBSTITUTE(ROUND('التوقيع'!B15,3)&amp;"",",",".")&amp;","&amp;SUBSTITUTE(ROUND(IF(ISNUMBER('التوقيع'!D15),'التوقيع'!D15,0),3)&amp;"",",","."),"")</f>
        <v/>
      </c>
    </row>
    <row r="8">
      <c r="A8" s="18">
        <f>IF(ISNUMBER('التوقيع'!B16),"POINT "&amp;SUBSTITUTE(ROUND('التوقيع'!C16,3)&amp;"",",",".")&amp;","&amp;SUBSTITUTE(ROUND('التوقيع'!B16,3)&amp;"",",",".")&amp;","&amp;SUBSTITUTE(ROUND(IF(ISNUMBER('التوقيع'!D16),'التوقيع'!D16,0),3)&amp;"",",","."),"")</f>
        <v/>
      </c>
    </row>
    <row r="9">
      <c r="A9" s="18">
        <f>IF(ISNUMBER('التوقيع'!B17),"POINT "&amp;SUBSTITUTE(ROUND('التوقيع'!C17,3)&amp;"",",",".")&amp;","&amp;SUBSTITUTE(ROUND('التوقيع'!B17,3)&amp;"",",",".")&amp;","&amp;SUBSTITUTE(ROUND(IF(ISNUMBER('التوقيع'!D17),'التوقيع'!D17,0),3)&amp;"",",","."),"")</f>
        <v/>
      </c>
    </row>
    <row r="10">
      <c r="A10" s="18">
        <f>IF(ISNUMBER('التوقيع'!B18),"POINT "&amp;SUBSTITUTE(ROUND('التوقيع'!C18,3)&amp;"",",",".")&amp;","&amp;SUBSTITUTE(ROUND('التوقيع'!B18,3)&amp;"",",",".")&amp;","&amp;SUBSTITUTE(ROUND(IF(ISNUMBER('التوقيع'!D18),'التوقيع'!D18,0),3)&amp;"",",","."),"")</f>
        <v/>
      </c>
    </row>
    <row r="11">
      <c r="A11" s="18">
        <f>IF(ISNUMBER('التوقيع'!B19),"POINT "&amp;SUBSTITUTE(ROUND('التوقيع'!C19,3)&amp;"",",",".")&amp;","&amp;SUBSTITUTE(ROUND('التوقيع'!B19,3)&amp;"",",",".")&amp;","&amp;SUBSTITUTE(ROUND(IF(ISNUMBER('التوقيع'!D19),'التوقيع'!D19,0),3)&amp;"",",","."),"")</f>
        <v/>
      </c>
    </row>
    <row r="12">
      <c r="A12" s="18">
        <f>IF(ISNUMBER('التوقيع'!B20),"POINT "&amp;SUBSTITUTE(ROUND('التوقيع'!C20,3)&amp;"",",",".")&amp;","&amp;SUBSTITUTE(ROUND('التوقيع'!B20,3)&amp;"",",",".")&amp;","&amp;SUBSTITUTE(ROUND(IF(ISNUMBER('التوقيع'!D20),'التوقيع'!D20,0),3)&amp;"",",","."),"")</f>
        <v/>
      </c>
    </row>
    <row r="13">
      <c r="A13" s="18">
        <f>IF(ISNUMBER('التوقيع'!B21),"POINT "&amp;SUBSTITUTE(ROUND('التوقيع'!C21,3)&amp;"",",",".")&amp;","&amp;SUBSTITUTE(ROUND('التوقيع'!B21,3)&amp;"",",",".")&amp;","&amp;SUBSTITUTE(ROUND(IF(ISNUMBER('التوقيع'!D21),'التوقيع'!D21,0),3)&amp;"",",","."),"")</f>
        <v/>
      </c>
    </row>
    <row r="14">
      <c r="A14" s="18">
        <f>IF(ISNUMBER('التوقيع'!B22),"POINT "&amp;SUBSTITUTE(ROUND('التوقيع'!C22,3)&amp;"",",",".")&amp;","&amp;SUBSTITUTE(ROUND('التوقيع'!B22,3)&amp;"",",",".")&amp;","&amp;SUBSTITUTE(ROUND(IF(ISNUMBER('التوقيع'!D22),'التوقيع'!D22,0),3)&amp;"",",","."),"")</f>
        <v/>
      </c>
    </row>
    <row r="15">
      <c r="A15" s="18">
        <f>IF(ISNUMBER('التوقيع'!B23),"POINT "&amp;SUBSTITUTE(ROUND('التوقيع'!C23,3)&amp;"",",",".")&amp;","&amp;SUBSTITUTE(ROUND('التوقيع'!B23,3)&amp;"",",",".")&amp;","&amp;SUBSTITUTE(ROUND(IF(ISNUMBER('التوقيع'!D23),'التوقيع'!D23,0),3)&amp;"",",","."),"")</f>
        <v/>
      </c>
    </row>
    <row r="16">
      <c r="A16" s="18">
        <f>IF(ISNUMBER('التوقيع'!B24),"POINT "&amp;SUBSTITUTE(ROUND('التوقيع'!C24,3)&amp;"",",",".")&amp;","&amp;SUBSTITUTE(ROUND('التوقيع'!B24,3)&amp;"",",",".")&amp;","&amp;SUBSTITUTE(ROUND(IF(ISNUMBER('التوقيع'!D24),'التوقيع'!D24,0),3)&amp;"",",","."),"")</f>
        <v/>
      </c>
    </row>
    <row r="17">
      <c r="A17" s="18">
        <f>IF(ISNUMBER('التوقيع'!B25),"POINT "&amp;SUBSTITUTE(ROUND('التوقيع'!C25,3)&amp;"",",",".")&amp;","&amp;SUBSTITUTE(ROUND('التوقيع'!B25,3)&amp;"",",",".")&amp;","&amp;SUBSTITUTE(ROUND(IF(ISNUMBER('التوقيع'!D25),'التوقيع'!D25,0),3)&amp;"",",","."),"")</f>
        <v/>
      </c>
    </row>
    <row r="18">
      <c r="A18" s="18">
        <f>IF(ISNUMBER('التوقيع'!B26),"POINT "&amp;SUBSTITUTE(ROUND('التوقيع'!C26,3)&amp;"",",",".")&amp;","&amp;SUBSTITUTE(ROUND('التوقيع'!B26,3)&amp;"",",",".")&amp;","&amp;SUBSTITUTE(ROUND(IF(ISNUMBER('التوقيع'!D26),'التوقيع'!D26,0),3)&amp;"",",","."),"")</f>
        <v/>
      </c>
    </row>
    <row r="19">
      <c r="A19" s="18">
        <f>IF(ISNUMBER('التوقيع'!B27),"POINT "&amp;SUBSTITUTE(ROUND('التوقيع'!C27,3)&amp;"",",",".")&amp;","&amp;SUBSTITUTE(ROUND('التوقيع'!B27,3)&amp;"",",",".")&amp;","&amp;SUBSTITUTE(ROUND(IF(ISNUMBER('التوقيع'!D27),'التوقيع'!D27,0),3)&amp;"",",","."),"")</f>
        <v/>
      </c>
    </row>
    <row r="20">
      <c r="A20" s="18">
        <f>IF(ISNUMBER('التوقيع'!B28),"POINT "&amp;SUBSTITUTE(ROUND('التوقيع'!C28,3)&amp;"",",",".")&amp;","&amp;SUBSTITUTE(ROUND('التوقيع'!B28,3)&amp;"",",",".")&amp;","&amp;SUBSTITUTE(ROUND(IF(ISNUMBER('التوقيع'!D28),'التوقيع'!D28,0),3)&amp;"",",","."),"")</f>
        <v/>
      </c>
    </row>
    <row r="21">
      <c r="A21" s="18">
        <f>IF(ISNUMBER('التوقيع'!B29),"POINT "&amp;SUBSTITUTE(ROUND('التوقيع'!C29,3)&amp;"",",",".")&amp;","&amp;SUBSTITUTE(ROUND('التوقيع'!B29,3)&amp;"",",",".")&amp;","&amp;SUBSTITUTE(ROUND(IF(ISNUMBER('التوقيع'!D29),'التوقيع'!D29,0),3)&amp;"",",","."),"")</f>
        <v/>
      </c>
    </row>
    <row r="22">
      <c r="A22" s="18">
        <f>IF(ISNUMBER('التوقيع'!B30),"POINT "&amp;SUBSTITUTE(ROUND('التوقيع'!C30,3)&amp;"",",",".")&amp;","&amp;SUBSTITUTE(ROUND('التوقيع'!B30,3)&amp;"",",",".")&amp;","&amp;SUBSTITUTE(ROUND(IF(ISNUMBER('التوقيع'!D30),'التوقيع'!D30,0),3)&amp;"",",","."),"")</f>
        <v/>
      </c>
    </row>
    <row r="23">
      <c r="A23" s="18">
        <f>IF(ISNUMBER('التوقيع'!B31),"POINT "&amp;SUBSTITUTE(ROUND('التوقيع'!C31,3)&amp;"",",",".")&amp;","&amp;SUBSTITUTE(ROUND('التوقيع'!B31,3)&amp;"",",",".")&amp;","&amp;SUBSTITUTE(ROUND(IF(ISNUMBER('التوقيع'!D31),'التوقيع'!D31,0),3)&amp;"",",","."),"")</f>
        <v/>
      </c>
    </row>
    <row r="24">
      <c r="A24" s="18">
        <f>IF(ISNUMBER('التوقيع'!B32),"POINT "&amp;SUBSTITUTE(ROUND('التوقيع'!C32,3)&amp;"",",",".")&amp;","&amp;SUBSTITUTE(ROUND('التوقيع'!B32,3)&amp;"",",",".")&amp;","&amp;SUBSTITUTE(ROUND(IF(ISNUMBER('التوقيع'!D32),'التوقيع'!D32,0),3)&amp;"",",","."),"")</f>
        <v/>
      </c>
    </row>
    <row r="25">
      <c r="A25" s="18">
        <f>IF(ISNUMBER('التوقيع'!B33),"POINT "&amp;SUBSTITUTE(ROUND('التوقيع'!C33,3)&amp;"",",",".")&amp;","&amp;SUBSTITUTE(ROUND('التوقيع'!B33,3)&amp;"",",",".")&amp;","&amp;SUBSTITUTE(ROUND(IF(ISNUMBER('التوقيع'!D33),'التوقيع'!D33,0),3)&amp;"",",","."),"")</f>
        <v/>
      </c>
    </row>
    <row r="26">
      <c r="A26" s="18">
        <f>IF(ISNUMBER('التوقيع'!B34),"POINT "&amp;SUBSTITUTE(ROUND('التوقيع'!C34,3)&amp;"",",",".")&amp;","&amp;SUBSTITUTE(ROUND('التوقيع'!B34,3)&amp;"",",",".")&amp;","&amp;SUBSTITUTE(ROUND(IF(ISNUMBER('التوقيع'!D34),'التوقيع'!D34,0),3)&amp;"",",","."),"")</f>
        <v/>
      </c>
    </row>
    <row r="27">
      <c r="A27" s="18">
        <f>IF(ISNUMBER('التوقيع'!B35),"POINT "&amp;SUBSTITUTE(ROUND('التوقيع'!C35,3)&amp;"",",",".")&amp;","&amp;SUBSTITUTE(ROUND('التوقيع'!B35,3)&amp;"",",",".")&amp;","&amp;SUBSTITUTE(ROUND(IF(ISNUMBER('التوقيع'!D35),'التوقيع'!D35,0),3)&amp;"",",","."),"")</f>
        <v/>
      </c>
    </row>
    <row r="28">
      <c r="A28" s="18">
        <f>IF(ISNUMBER('التوقيع'!B36),"POINT "&amp;SUBSTITUTE(ROUND('التوقيع'!C36,3)&amp;"",",",".")&amp;","&amp;SUBSTITUTE(ROUND('التوقيع'!B36,3)&amp;"",",",".")&amp;","&amp;SUBSTITUTE(ROUND(IF(ISNUMBER('التوقيع'!D36),'التوقيع'!D36,0),3)&amp;"",",","."),"")</f>
        <v/>
      </c>
    </row>
    <row r="29">
      <c r="A29" s="18">
        <f>IF(ISNUMBER('التوقيع'!B37),"POINT "&amp;SUBSTITUTE(ROUND('التوقيع'!C37,3)&amp;"",",",".")&amp;","&amp;SUBSTITUTE(ROUND('التوقيع'!B37,3)&amp;"",",",".")&amp;","&amp;SUBSTITUTE(ROUND(IF(ISNUMBER('التوقيع'!D37),'التوقيع'!D37,0),3)&amp;"",",","."),"")</f>
        <v/>
      </c>
    </row>
    <row r="30">
      <c r="A30" s="18">
        <f>IF(ISNUMBER('التوقيع'!B38),"POINT "&amp;SUBSTITUTE(ROUND('التوقيع'!C38,3)&amp;"",",",".")&amp;","&amp;SUBSTITUTE(ROUND('التوقيع'!B38,3)&amp;"",",",".")&amp;","&amp;SUBSTITUTE(ROUND(IF(ISNUMBER('التوقيع'!D38),'التوقيع'!D38,0),3)&amp;"",",","."),"")</f>
        <v/>
      </c>
    </row>
    <row r="31">
      <c r="A31" s="18">
        <f>IF(ISNUMBER('التوقيع'!B39),"POINT "&amp;SUBSTITUTE(ROUND('التوقيع'!C39,3)&amp;"",",",".")&amp;","&amp;SUBSTITUTE(ROUND('التوقيع'!B39,3)&amp;"",",",".")&amp;","&amp;SUBSTITUTE(ROUND(IF(ISNUMBER('التوقيع'!D39),'التوقيع'!D39,0),3)&amp;"",",","."),"")</f>
        <v/>
      </c>
    </row>
    <row r="32">
      <c r="A32" s="18">
        <f>IF(ISNUMBER('التوقيع'!B40),"POINT "&amp;SUBSTITUTE(ROUND('التوقيع'!C40,3)&amp;"",",",".")&amp;","&amp;SUBSTITUTE(ROUND('التوقيع'!B40,3)&amp;"",",",".")&amp;","&amp;SUBSTITUTE(ROUND(IF(ISNUMBER('التوقيع'!D40),'التوقيع'!D40,0),3)&amp;"",",","."),"")</f>
        <v/>
      </c>
    </row>
    <row r="33">
      <c r="A33" s="18">
        <f>IF(ISNUMBER('التوقيع'!B41),"POINT "&amp;SUBSTITUTE(ROUND('التوقيع'!C41,3)&amp;"",",",".")&amp;","&amp;SUBSTITUTE(ROUND('التوقيع'!B41,3)&amp;"",",",".")&amp;","&amp;SUBSTITUTE(ROUND(IF(ISNUMBER('التوقيع'!D41),'التوقيع'!D41,0),3)&amp;"",",","."),"")</f>
        <v/>
      </c>
    </row>
    <row r="34">
      <c r="A34" s="18">
        <f>IF(ISNUMBER('التوقيع'!B42),"POINT "&amp;SUBSTITUTE(ROUND('التوقيع'!C42,3)&amp;"",",",".")&amp;","&amp;SUBSTITUTE(ROUND('التوقيع'!B42,3)&amp;"",",",".")&amp;","&amp;SUBSTITUTE(ROUND(IF(ISNUMBER('التوقيع'!D42),'التوقيع'!D42,0),3)&amp;"",",","."),"")</f>
        <v/>
      </c>
    </row>
    <row r="35">
      <c r="A35" s="18">
        <f>IF(ISNUMBER('التوقيع'!B43),"POINT "&amp;SUBSTITUTE(ROUND('التوقيع'!C43,3)&amp;"",",",".")&amp;","&amp;SUBSTITUTE(ROUND('التوقيع'!B43,3)&amp;"",",",".")&amp;","&amp;SUBSTITUTE(ROUND(IF(ISNUMBER('التوقيع'!D43),'التوقيع'!D43,0),3)&amp;"",",","."),"")</f>
        <v/>
      </c>
    </row>
    <row r="36">
      <c r="A36" s="18">
        <f>IF(ISNUMBER('التوقيع'!B44),"POINT "&amp;SUBSTITUTE(ROUND('التوقيع'!C44,3)&amp;"",",",".")&amp;","&amp;SUBSTITUTE(ROUND('التوقيع'!B44,3)&amp;"",",",".")&amp;","&amp;SUBSTITUTE(ROUND(IF(ISNUMBER('التوقيع'!D44),'التوقيع'!D44,0),3)&amp;"",",","."),"")</f>
        <v/>
      </c>
    </row>
    <row r="37">
      <c r="A37" s="18">
        <f>IF(ISNUMBER('التوقيع'!B45),"POINT "&amp;SUBSTITUTE(ROUND('التوقيع'!C45,3)&amp;"",",",".")&amp;","&amp;SUBSTITUTE(ROUND('التوقيع'!B45,3)&amp;"",",",".")&amp;","&amp;SUBSTITUTE(ROUND(IF(ISNUMBER('التوقيع'!D45),'التوقيع'!D45,0),3)&amp;"",",","."),"")</f>
        <v/>
      </c>
    </row>
    <row r="38">
      <c r="A38" s="18">
        <f>IF(ISNUMBER('التوقيع'!B46),"POINT "&amp;SUBSTITUTE(ROUND('التوقيع'!C46,3)&amp;"",",",".")&amp;","&amp;SUBSTITUTE(ROUND('التوقيع'!B46,3)&amp;"",",",".")&amp;","&amp;SUBSTITUTE(ROUND(IF(ISNUMBER('التوقيع'!D46),'التوقيع'!D46,0),3)&amp;"",",","."),"")</f>
        <v/>
      </c>
    </row>
    <row r="39">
      <c r="A39" s="18">
        <f>IF(ISNUMBER('التوقيع'!B47),"POINT "&amp;SUBSTITUTE(ROUND('التوقيع'!C47,3)&amp;"",",",".")&amp;","&amp;SUBSTITUTE(ROUND('التوقيع'!B47,3)&amp;"",",",".")&amp;","&amp;SUBSTITUTE(ROUND(IF(ISNUMBER('التوقيع'!D47),'التوقيع'!D47,0),3)&amp;"",",","."),"")</f>
        <v/>
      </c>
    </row>
    <row r="40">
      <c r="A40" s="18">
        <f>IF(ISNUMBER('التوقيع'!B48),"POINT "&amp;SUBSTITUTE(ROUND('التوقيع'!C48,3)&amp;"",",",".")&amp;","&amp;SUBSTITUTE(ROUND('التوقيع'!B48,3)&amp;"",",",".")&amp;","&amp;SUBSTITUTE(ROUND(IF(ISNUMBER('التوقيع'!D48),'التوقيع'!D48,0),3)&amp;"",",","."),"")</f>
        <v/>
      </c>
    </row>
    <row r="41">
      <c r="A41" s="18">
        <f>IF(ISNUMBER('التوقيع'!B49),"POINT "&amp;SUBSTITUTE(ROUND('التوقيع'!C49,3)&amp;"",",",".")&amp;","&amp;SUBSTITUTE(ROUND('التوقيع'!B49,3)&amp;"",",",".")&amp;","&amp;SUBSTITUTE(ROUND(IF(ISNUMBER('التوقيع'!D49),'التوقيع'!D49,0),3)&amp;"",",","."),"")</f>
        <v/>
      </c>
    </row>
    <row r="42">
      <c r="A42" s="18">
        <f>IF(ISNUMBER('التوقيع'!B50),"POINT "&amp;SUBSTITUTE(ROUND('التوقيع'!C50,3)&amp;"",",",".")&amp;","&amp;SUBSTITUTE(ROUND('التوقيع'!B50,3)&amp;"",",",".")&amp;","&amp;SUBSTITUTE(ROUND(IF(ISNUMBER('التوقيع'!D50),'التوقيع'!D50,0),3)&amp;"",",","."),"")</f>
        <v/>
      </c>
    </row>
    <row r="43">
      <c r="A43" s="18">
        <f>IF(ISNUMBER('التوقيع'!B51),"POINT "&amp;SUBSTITUTE(ROUND('التوقيع'!C51,3)&amp;"",",",".")&amp;","&amp;SUBSTITUTE(ROUND('التوقيع'!B51,3)&amp;"",",",".")&amp;","&amp;SUBSTITUTE(ROUND(IF(ISNUMBER('التوقيع'!D51),'التوقيع'!D51,0),3)&amp;"",",","."),"")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B2"/>
    <mergeCell ref="A1:B1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جدول التوقيع بالمحطة الشاملة: زاوية ومسافة ومنسوب لكل نقطة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45" customHeight="1">
      <c r="A5" s="19" t="inlineStr">
        <is>
          <t>يحسب الشيت بيانات التوقيع الميداني بالمحطة الشاملة: من إحداثيات محطة الجهاز ونقطة التوجيه ونقاط التصميم يعطيك لكل نقطة الزاوية الأفقية من نقطة التوجيه والمسافة الأفقية، ومع المناسيب يعطي القطع أو الردم المطلوب.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20" t="n">
        <v>1</v>
      </c>
      <c r="B8" s="19" t="inlineStr">
        <is>
          <t>اكتب إحداثيات المحطة التي ستنصب عليها الجهاز ونقطة التوجيه (نقطة معلومة بعيدة).</t>
        </is>
      </c>
    </row>
    <row r="9" ht="20" customHeight="1">
      <c r="A9" s="20" t="n">
        <v>2</v>
      </c>
      <c r="B9" s="19" t="inlineStr">
        <is>
          <t>اكتب نقاط التوقيع بإحداثياتها ومنسوبها التصميمي، ومنسوب الأرض إن وُجد.</t>
        </is>
      </c>
    </row>
    <row r="10" ht="30" customHeight="1">
      <c r="A10" s="20" t="n">
        <v>3</v>
      </c>
      <c r="B10" s="19" t="inlineStr">
        <is>
          <t>في الميدان: وجّه الجهاز على نقطة التوجيه واضبط الزاوية صفرًا، ثم أدر إلى الزاوية المكتوبة وحدد المسافة.</t>
        </is>
      </c>
    </row>
    <row r="11" ht="20" customHeight="1">
      <c r="A11" s="20" t="n">
        <v>4</v>
      </c>
      <c r="B11" s="19" t="inlineStr">
        <is>
          <t>ورقة أوتوكاد تعطيك أوامر POINT للنقاط نفسها للمقارنة مع المخطط.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21" t="inlineStr"/>
      <c r="B14" s="19" t="inlineStr">
        <is>
          <t>خلية إدخال: اكتب أو اختر قيمتك هنا (خط أزرق على خلفية صفراء).</t>
        </is>
      </c>
    </row>
    <row r="15">
      <c r="A15" s="22" t="inlineStr"/>
      <c r="B15" s="19" t="inlineStr">
        <is>
          <t>خلية محسوبة: معادلة تلقائية، محمية من المسح بالخطأ.</t>
        </is>
      </c>
    </row>
    <row r="16">
      <c r="A16" s="23" t="inlineStr"/>
      <c r="B16" s="19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30" customHeight="1">
      <c r="A19" s="24" t="inlineStr">
        <is>
          <t>•</t>
        </is>
      </c>
      <c r="B19" s="25" t="inlineStr">
        <is>
          <t>تحقق من مسافة نقطة التوجيه في الميدان مقابل المسافة المحسوبة قبل التوقيع؛ فرق كبير يعني خطأ في الإحداثيات أو في نصب الجهاز.</t>
        </is>
      </c>
    </row>
    <row r="20" ht="20" customHeight="1">
      <c r="A20" s="24" t="inlineStr">
        <is>
          <t>•</t>
        </is>
      </c>
      <c r="B20" s="25" t="inlineStr">
        <is>
          <t>الأفضل التوقيع من محطتين مختلفتين للتحقق من كل نقطة مهمة.</t>
        </is>
      </c>
    </row>
    <row r="21" ht="20" customHeight="1">
      <c r="A21" s="24" t="inlineStr">
        <is>
          <t>•</t>
        </is>
      </c>
      <c r="B21" s="25" t="inlineStr">
        <is>
          <t>الأمثلة نقاط أعمدة على شبكة 10 م.</t>
        </is>
      </c>
    </row>
    <row r="22" ht="20" customHeight="1">
      <c r="A22" s="24" t="inlineStr">
        <is>
          <t>•</t>
        </is>
      </c>
      <c r="B22" s="25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24" t="inlineStr">
        <is>
          <t>•</t>
        </is>
      </c>
      <c r="B23" s="25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24" t="inlineStr">
        <is>
          <t>•</t>
        </is>
      </c>
      <c r="B24" s="25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SOUT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