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ints" sheetId="1" state="visible" r:id="rId1"/>
    <sheet xmlns:r="http://schemas.openxmlformats.org/officeDocument/2006/relationships" name="AutoCAD" sheetId="2" state="visible" r:id="rId2"/>
    <sheet xmlns:r="http://schemas.openxmlformats.org/officeDocument/2006/relationships" name="Gui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b val="1"/>
      <color rgb="00FFFFFF"/>
      <sz val="10"/>
    </font>
    <font>
      <name val="Arial"/>
      <color rgb="001F2A24"/>
      <sz val="10"/>
    </font>
    <font>
      <name val="Arial"/>
      <i val="1"/>
      <color rgb="005A665F"/>
      <sz val="9"/>
    </font>
    <font>
      <name val="Arial"/>
      <color rgb="005A665F"/>
      <sz val="9"/>
    </font>
    <font>
      <name val="Arial"/>
      <b val="1"/>
      <color rgb="00E8A317"/>
      <sz val="10"/>
    </font>
  </fonts>
  <fills count="7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6" fillId="2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1" fontId="7" fillId="6" borderId="1" applyAlignment="1" pivotButton="0" quotePrefix="0" xfId="0">
      <alignment horizontal="center" vertical="center" wrapText="1" readingOrder="1"/>
    </xf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4" fillId="4" borderId="1" applyAlignment="1" pivotButton="0" quotePrefix="0" xfId="0">
      <alignment horizontal="center" vertical="center" wrapText="1" readingOrder="1"/>
    </xf>
    <xf numFmtId="0" fontId="7" fillId="4" borderId="1" applyAlignment="1" applyProtection="1" pivotButton="0" quotePrefix="0" xfId="0">
      <alignment horizontal="center" vertical="center" wrapText="1" readingOrder="1"/>
      <protection locked="0" hidden="0"/>
    </xf>
    <xf numFmtId="0" fontId="7" fillId="6" borderId="1" applyAlignment="1" pivotButton="0" quotePrefix="0" xfId="0">
      <alignment horizontal="center" vertical="center" wrapText="1" readingOrder="1"/>
    </xf>
    <xf numFmtId="164" fontId="7" fillId="6" borderId="1" applyAlignment="1" pivotButton="0" quotePrefix="0" xfId="0">
      <alignment horizontal="center" vertical="center" wrapText="1" readingOrder="1"/>
    </xf>
    <xf numFmtId="0" fontId="8" fillId="0" borderId="0" applyAlignment="1" pivotButton="0" quotePrefix="0" xfId="0">
      <alignment horizontal="left" vertical="center" wrapText="1" readingOrder="1"/>
    </xf>
    <xf numFmtId="0" fontId="9" fillId="0" borderId="1" applyAlignment="1" pivotButton="0" quotePrefix="0" xfId="0">
      <alignment horizontal="left" vertical="center" wrapText="1" readingOrder="1"/>
    </xf>
    <xf numFmtId="0" fontId="9" fillId="0" borderId="1" applyAlignment="1" pivotButton="0" quotePrefix="0" xfId="0">
      <alignment horizontal="center" vertical="center" wrapText="1" readingOrder="1"/>
    </xf>
    <xf numFmtId="0" fontId="7" fillId="0" borderId="1" applyAlignment="1" pivotButton="0" quotePrefix="0" xfId="0">
      <alignment horizontal="left" vertical="center" wrapText="1" readingOrder="1"/>
    </xf>
    <xf numFmtId="0" fontId="6" fillId="2" borderId="1" applyAlignment="1" pivotButton="0" quotePrefix="0" xfId="0">
      <alignment horizontal="left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0" fontId="7" fillId="6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10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1">
    <dxf>
      <font>
        <name val="Arial"/>
        <color rgb="001F2A24"/>
      </font>
      <fill>
        <patternFill patternType="solid">
          <fgColor rgb="00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I45"/>
  <sheetViews>
    <sheetView showGridLines="0" rightToLeft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7" customWidth="1" min="3" max="3"/>
    <col width="13" customWidth="1" min="4" max="4"/>
    <col width="13" customWidth="1" min="5" max="5"/>
    <col width="8" customWidth="1" min="6" max="6"/>
    <col width="4" customWidth="1" min="7" max="7"/>
    <col width="30" customWidth="1" min="8" max="8"/>
    <col width="14" customWidth="1" min="9" max="9"/>
  </cols>
  <sheetData>
    <row r="1" ht="36" customHeight="1">
      <c r="A1" s="1" t="inlineStr">
        <is>
          <t>Survey Points to AutoCAD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Enter points (no., northing, easting, level, code) and copy the ready AutoCAD commands from the "AutoCAD" sheet</t>
        </is>
      </c>
      <c r="B2" s="4" t="n"/>
      <c r="C2" s="4" t="n"/>
      <c r="D2" s="4" t="n"/>
      <c r="E2" s="4" t="n"/>
      <c r="F2" s="4" t="n"/>
    </row>
    <row r="3"/>
    <row r="4" ht="22" customHeight="1">
      <c r="A4" s="5" t="inlineStr">
        <is>
          <t>Points table</t>
        </is>
      </c>
      <c r="B4" s="6" t="n"/>
      <c r="C4" s="6" t="n"/>
      <c r="D4" s="6" t="n"/>
      <c r="E4" s="6" t="n"/>
      <c r="F4" s="6" t="n"/>
      <c r="H4" s="5" t="inlineStr">
        <is>
          <t>Drawing settings</t>
        </is>
      </c>
      <c r="I4" s="6" t="n"/>
    </row>
    <row r="5" ht="34" customHeight="1">
      <c r="A5" s="7" t="inlineStr">
        <is>
          <t>Point</t>
        </is>
      </c>
      <c r="B5" s="7" t="inlineStr">
        <is>
          <t>Northing N (Y)</t>
        </is>
      </c>
      <c r="C5" s="7" t="inlineStr">
        <is>
          <t>Easting E (X)</t>
        </is>
      </c>
      <c r="D5" s="7" t="inlineStr">
        <is>
          <t>Level Z</t>
        </is>
      </c>
      <c r="E5" s="7" t="inlineStr">
        <is>
          <t>Code</t>
        </is>
      </c>
      <c r="F5" s="7" t="inlineStr">
        <is>
          <t>✓</t>
        </is>
      </c>
      <c r="H5" s="8" t="inlineStr">
        <is>
          <t>Text height</t>
        </is>
      </c>
      <c r="I5" s="9" t="n">
        <v>0.5</v>
      </c>
    </row>
    <row r="6">
      <c r="A6" s="10" t="inlineStr">
        <is>
          <t>BM1</t>
        </is>
      </c>
      <c r="B6" s="11" t="n">
        <v>2845120.512</v>
      </c>
      <c r="C6" s="11" t="n">
        <v>512380.204</v>
      </c>
      <c r="D6" s="11" t="n">
        <v>112.384</v>
      </c>
      <c r="E6" s="10" t="inlineStr">
        <is>
          <t>BM</t>
        </is>
      </c>
      <c r="F6" s="12">
        <f>IF(AND(ISNUMBER(B6),ISNUMBER(C6)),1,0)</f>
        <v/>
      </c>
      <c r="H6" s="8" t="inlineStr">
        <is>
          <t>Text offset from point</t>
        </is>
      </c>
      <c r="I6" s="9" t="n">
        <v>0.3</v>
      </c>
    </row>
    <row r="7">
      <c r="A7" s="10" t="inlineStr">
        <is>
          <t>P1</t>
        </is>
      </c>
      <c r="B7" s="11" t="n">
        <v>2845131.87</v>
      </c>
      <c r="C7" s="11" t="n">
        <v>512395.115</v>
      </c>
      <c r="D7" s="11" t="n">
        <v>112.512</v>
      </c>
      <c r="E7" s="10" t="inlineStr">
        <is>
          <t>GR</t>
        </is>
      </c>
      <c r="F7" s="12">
        <f>IF(AND(ISNUMBER(B7),ISNUMBER(C7)),1,0)</f>
        <v/>
      </c>
      <c r="H7" s="8" t="inlineStr">
        <is>
          <t>Level decimals</t>
        </is>
      </c>
      <c r="I7" s="13" t="n">
        <v>2</v>
      </c>
    </row>
    <row r="8">
      <c r="A8" s="10" t="inlineStr">
        <is>
          <t>P2</t>
        </is>
      </c>
      <c r="B8" s="11" t="n">
        <v>2845142.22</v>
      </c>
      <c r="C8" s="11" t="n">
        <v>512410.992</v>
      </c>
      <c r="D8" s="11" t="n">
        <v>112.73</v>
      </c>
      <c r="E8" s="10" t="inlineStr">
        <is>
          <t>GR</t>
        </is>
      </c>
      <c r="F8" s="12">
        <f>IF(AND(ISNUMBER(B8),ISNUMBER(C8)),1,0)</f>
        <v/>
      </c>
      <c r="H8" s="8" t="inlineStr">
        <is>
          <t>PDMODE</t>
        </is>
      </c>
      <c r="I8" s="13" t="n">
        <v>35</v>
      </c>
    </row>
    <row r="9">
      <c r="A9" s="10" t="inlineStr">
        <is>
          <t>P3</t>
        </is>
      </c>
      <c r="B9" s="11" t="n">
        <v>2845150.664</v>
      </c>
      <c r="C9" s="11" t="n">
        <v>512431.508</v>
      </c>
      <c r="D9" s="11" t="n">
        <v>113.105</v>
      </c>
      <c r="E9" s="10" t="inlineStr">
        <is>
          <t>GR</t>
        </is>
      </c>
      <c r="F9" s="12">
        <f>IF(AND(ISNUMBER(B9),ISNUMBER(C9)),1,0)</f>
        <v/>
      </c>
      <c r="H9" s="8" t="inlineStr">
        <is>
          <t>PDSIZE</t>
        </is>
      </c>
      <c r="I9" s="9" t="n">
        <v>0.4</v>
      </c>
    </row>
    <row r="10">
      <c r="A10" s="10" t="inlineStr">
        <is>
          <t>P4</t>
        </is>
      </c>
      <c r="B10" s="11" t="n">
        <v>2845138.905</v>
      </c>
      <c r="C10" s="11" t="n">
        <v>512440.771</v>
      </c>
      <c r="D10" s="11" t="n">
        <v>112.918</v>
      </c>
      <c r="E10" s="10" t="inlineStr">
        <is>
          <t>FC</t>
        </is>
      </c>
      <c r="F10" s="12">
        <f>IF(AND(ISNUMBER(B10),ISNUMBER(C10)),1,0)</f>
        <v/>
      </c>
      <c r="H10" s="8" t="inlineStr">
        <is>
          <t>Points layer</t>
        </is>
      </c>
      <c r="I10" s="10" t="inlineStr">
        <is>
          <t>SK_POINTS</t>
        </is>
      </c>
    </row>
    <row r="11">
      <c r="A11" s="10" t="inlineStr">
        <is>
          <t>P5</t>
        </is>
      </c>
      <c r="B11" s="11" t="n">
        <v>2845122.317</v>
      </c>
      <c r="C11" s="11" t="n">
        <v>512436.04</v>
      </c>
      <c r="D11" s="11" t="n">
        <v>112.601</v>
      </c>
      <c r="E11" s="10" t="inlineStr">
        <is>
          <t>FC</t>
        </is>
      </c>
      <c r="F11" s="12">
        <f>IF(AND(ISNUMBER(B11),ISNUMBER(C11)),1,0)</f>
        <v/>
      </c>
      <c r="H11" s="8" t="inlineStr">
        <is>
          <t>Numbers layer</t>
        </is>
      </c>
      <c r="I11" s="10" t="inlineStr">
        <is>
          <t>SK_NO</t>
        </is>
      </c>
    </row>
    <row r="12">
      <c r="A12" s="10" t="inlineStr">
        <is>
          <t>P6</t>
        </is>
      </c>
      <c r="B12" s="11" t="n">
        <v>2845110.032</v>
      </c>
      <c r="C12" s="11" t="n">
        <v>512421.386</v>
      </c>
      <c r="D12" s="11" t="n">
        <v>112.29</v>
      </c>
      <c r="E12" s="10" t="inlineStr">
        <is>
          <t>GR</t>
        </is>
      </c>
      <c r="F12" s="12">
        <f>IF(AND(ISNUMBER(B12),ISNUMBER(C12)),1,0)</f>
        <v/>
      </c>
      <c r="H12" s="8" t="inlineStr">
        <is>
          <t>Levels layer</t>
        </is>
      </c>
      <c r="I12" s="10" t="inlineStr">
        <is>
          <t>SK_Z</t>
        </is>
      </c>
    </row>
    <row r="13">
      <c r="A13" s="10" t="inlineStr">
        <is>
          <t>P7</t>
        </is>
      </c>
      <c r="B13" s="11" t="n">
        <v>2845105.448</v>
      </c>
      <c r="C13" s="11" t="n">
        <v>512402.857</v>
      </c>
      <c r="D13" s="11" t="n">
        <v>112.054</v>
      </c>
      <c r="E13" s="10" t="inlineStr">
        <is>
          <t>GR</t>
        </is>
      </c>
      <c r="F13" s="12">
        <f>IF(AND(ISNUMBER(B13),ISNUMBER(C13)),1,0)</f>
        <v/>
      </c>
      <c r="H13" s="14" t="inlineStr">
        <is>
          <t>Statistics</t>
        </is>
      </c>
      <c r="I13" s="15" t="inlineStr"/>
    </row>
    <row r="14">
      <c r="A14" s="10" t="inlineStr">
        <is>
          <t>P8</t>
        </is>
      </c>
      <c r="B14" s="11" t="n">
        <v>2845115.79</v>
      </c>
      <c r="C14" s="11" t="n">
        <v>512388.62</v>
      </c>
      <c r="D14" s="11" t="n">
        <v>112.211</v>
      </c>
      <c r="E14" s="10" t="inlineStr">
        <is>
          <t>FC</t>
        </is>
      </c>
      <c r="F14" s="12">
        <f>IF(AND(ISNUMBER(B14),ISNUMBER(C14)),1,0)</f>
        <v/>
      </c>
      <c r="H14" s="8" t="inlineStr">
        <is>
          <t>Number of points</t>
        </is>
      </c>
      <c r="I14" s="12">
        <f>SUM($F$6:$F$45)</f>
        <v/>
      </c>
    </row>
    <row r="15">
      <c r="A15" s="10" t="inlineStr">
        <is>
          <t>MH1</t>
        </is>
      </c>
      <c r="B15" s="11" t="n">
        <v>2845128.403</v>
      </c>
      <c r="C15" s="11" t="n">
        <v>512412.33</v>
      </c>
      <c r="D15" s="11" t="n">
        <v>111.4</v>
      </c>
      <c r="E15" s="10" t="inlineStr">
        <is>
          <t>MH</t>
        </is>
      </c>
      <c r="F15" s="12">
        <f>IF(AND(ISNUMBER(B15),ISNUMBER(C15)),1,0)</f>
        <v/>
      </c>
      <c r="H15" s="8" t="inlineStr">
        <is>
          <t>Row sequence</t>
        </is>
      </c>
      <c r="I15" s="16">
        <f>IF(SUMPRODUCT(MAX($F$6:$F$45*(ROW($F$6:$F$45)-5)))=$I$14,"OK ✓","Empty row between points")</f>
        <v/>
      </c>
    </row>
    <row r="16">
      <c r="A16" s="10" t="inlineStr">
        <is>
          <t>MH2</t>
        </is>
      </c>
      <c r="B16" s="11" t="n">
        <v>2845120.11</v>
      </c>
      <c r="C16" s="11" t="n">
        <v>512425.775</v>
      </c>
      <c r="D16" s="11" t="n">
        <v>111.25</v>
      </c>
      <c r="E16" s="10" t="inlineStr">
        <is>
          <t>MH</t>
        </is>
      </c>
      <c r="F16" s="12">
        <f>IF(AND(ISNUMBER(B16),ISNUMBER(C16)),1,0)</f>
        <v/>
      </c>
      <c r="H16" s="8" t="inlineStr">
        <is>
          <t>Lowest level</t>
        </is>
      </c>
      <c r="I16" s="17">
        <f>IF(COUNT(D6:D45)=0,0,MIN(D6:D45))</f>
        <v/>
      </c>
    </row>
    <row r="17">
      <c r="A17" s="10" t="inlineStr">
        <is>
          <t>LP1</t>
        </is>
      </c>
      <c r="B17" s="11" t="n">
        <v>2845134.56</v>
      </c>
      <c r="C17" s="11" t="n">
        <v>512423.19</v>
      </c>
      <c r="D17" s="11" t="n">
        <v>112.8</v>
      </c>
      <c r="E17" s="10" t="inlineStr">
        <is>
          <t>LP</t>
        </is>
      </c>
      <c r="F17" s="12">
        <f>IF(AND(ISNUMBER(B17),ISNUMBER(C17)),1,0)</f>
        <v/>
      </c>
      <c r="H17" s="8" t="inlineStr">
        <is>
          <t>Highest level</t>
        </is>
      </c>
      <c r="I17" s="17">
        <f>IF(COUNT(D6:D45)=0,0,MAX(D6:D45))</f>
        <v/>
      </c>
    </row>
    <row r="18">
      <c r="A18" s="10" t="n"/>
      <c r="B18" s="11" t="n"/>
      <c r="C18" s="11" t="n"/>
      <c r="D18" s="11" t="n"/>
      <c r="E18" s="10" t="n"/>
      <c r="F18" s="12">
        <f>IF(AND(ISNUMBER(B18),ISNUMBER(C18)),1,0)</f>
        <v/>
      </c>
      <c r="H18" s="8" t="inlineStr">
        <is>
          <t>Min northing</t>
        </is>
      </c>
      <c r="I18" s="17">
        <f>IF($I$14=0,0,MIN(B6:B45))</f>
        <v/>
      </c>
    </row>
    <row r="19">
      <c r="A19" s="10" t="n"/>
      <c r="B19" s="11" t="n"/>
      <c r="C19" s="11" t="n"/>
      <c r="D19" s="11" t="n"/>
      <c r="E19" s="10" t="n"/>
      <c r="F19" s="12">
        <f>IF(AND(ISNUMBER(B19),ISNUMBER(C19)),1,0)</f>
        <v/>
      </c>
      <c r="H19" s="8" t="inlineStr">
        <is>
          <t>Max northing</t>
        </is>
      </c>
      <c r="I19" s="17">
        <f>IF($I$14=0,0,MAX(B6:B45))</f>
        <v/>
      </c>
    </row>
    <row r="20">
      <c r="A20" s="10" t="n"/>
      <c r="B20" s="11" t="n"/>
      <c r="C20" s="11" t="n"/>
      <c r="D20" s="11" t="n"/>
      <c r="E20" s="10" t="n"/>
      <c r="F20" s="12">
        <f>IF(AND(ISNUMBER(B20),ISNUMBER(C20)),1,0)</f>
        <v/>
      </c>
      <c r="H20" s="8" t="inlineStr">
        <is>
          <t>Min easting</t>
        </is>
      </c>
      <c r="I20" s="17">
        <f>IF($I$14=0,0,MIN(C6:C45))</f>
        <v/>
      </c>
    </row>
    <row r="21">
      <c r="A21" s="10" t="n"/>
      <c r="B21" s="11" t="n"/>
      <c r="C21" s="11" t="n"/>
      <c r="D21" s="11" t="n"/>
      <c r="E21" s="10" t="n"/>
      <c r="F21" s="12">
        <f>IF(AND(ISNUMBER(B21),ISNUMBER(C21)),1,0)</f>
        <v/>
      </c>
      <c r="H21" s="8" t="inlineStr">
        <is>
          <t>Max easting</t>
        </is>
      </c>
      <c r="I21" s="17">
        <f>IF($I$14=0,0,MAX(C6:C45))</f>
        <v/>
      </c>
    </row>
    <row r="22">
      <c r="A22" s="10" t="n"/>
      <c r="B22" s="11" t="n"/>
      <c r="C22" s="11" t="n"/>
      <c r="D22" s="11" t="n"/>
      <c r="E22" s="10" t="n"/>
      <c r="F22" s="12">
        <f>IF(AND(ISNUMBER(B22),ISNUMBER(C22)),1,0)</f>
        <v/>
      </c>
    </row>
    <row r="23">
      <c r="A23" s="10" t="n"/>
      <c r="B23" s="11" t="n"/>
      <c r="C23" s="11" t="n"/>
      <c r="D23" s="11" t="n"/>
      <c r="E23" s="10" t="n"/>
      <c r="F23" s="12">
        <f>IF(AND(ISNUMBER(B23),ISNUMBER(C23)),1,0)</f>
        <v/>
      </c>
    </row>
    <row r="24">
      <c r="A24" s="10" t="n"/>
      <c r="B24" s="11" t="n"/>
      <c r="C24" s="11" t="n"/>
      <c r="D24" s="11" t="n"/>
      <c r="E24" s="10" t="n"/>
      <c r="F24" s="12">
        <f>IF(AND(ISNUMBER(B24),ISNUMBER(C24)),1,0)</f>
        <v/>
      </c>
    </row>
    <row r="25">
      <c r="A25" s="10" t="n"/>
      <c r="B25" s="11" t="n"/>
      <c r="C25" s="11" t="n"/>
      <c r="D25" s="11" t="n"/>
      <c r="E25" s="10" t="n"/>
      <c r="F25" s="12">
        <f>IF(AND(ISNUMBER(B25),ISNUMBER(C25)),1,0)</f>
        <v/>
      </c>
    </row>
    <row r="26">
      <c r="A26" s="10" t="n"/>
      <c r="B26" s="11" t="n"/>
      <c r="C26" s="11" t="n"/>
      <c r="D26" s="11" t="n"/>
      <c r="E26" s="10" t="n"/>
      <c r="F26" s="12">
        <f>IF(AND(ISNUMBER(B26),ISNUMBER(C26)),1,0)</f>
        <v/>
      </c>
    </row>
    <row r="27">
      <c r="A27" s="10" t="n"/>
      <c r="B27" s="11" t="n"/>
      <c r="C27" s="11" t="n"/>
      <c r="D27" s="11" t="n"/>
      <c r="E27" s="10" t="n"/>
      <c r="F27" s="12">
        <f>IF(AND(ISNUMBER(B27),ISNUMBER(C27)),1,0)</f>
        <v/>
      </c>
    </row>
    <row r="28">
      <c r="A28" s="10" t="n"/>
      <c r="B28" s="11" t="n"/>
      <c r="C28" s="11" t="n"/>
      <c r="D28" s="11" t="n"/>
      <c r="E28" s="10" t="n"/>
      <c r="F28" s="12">
        <f>IF(AND(ISNUMBER(B28),ISNUMBER(C28)),1,0)</f>
        <v/>
      </c>
    </row>
    <row r="29">
      <c r="A29" s="10" t="n"/>
      <c r="B29" s="11" t="n"/>
      <c r="C29" s="11" t="n"/>
      <c r="D29" s="11" t="n"/>
      <c r="E29" s="10" t="n"/>
      <c r="F29" s="12">
        <f>IF(AND(ISNUMBER(B29),ISNUMBER(C29)),1,0)</f>
        <v/>
      </c>
    </row>
    <row r="30">
      <c r="A30" s="10" t="n"/>
      <c r="B30" s="11" t="n"/>
      <c r="C30" s="11" t="n"/>
      <c r="D30" s="11" t="n"/>
      <c r="E30" s="10" t="n"/>
      <c r="F30" s="12">
        <f>IF(AND(ISNUMBER(B30),ISNUMBER(C30)),1,0)</f>
        <v/>
      </c>
    </row>
    <row r="31">
      <c r="A31" s="10" t="n"/>
      <c r="B31" s="11" t="n"/>
      <c r="C31" s="11" t="n"/>
      <c r="D31" s="11" t="n"/>
      <c r="E31" s="10" t="n"/>
      <c r="F31" s="12">
        <f>IF(AND(ISNUMBER(B31),ISNUMBER(C31)),1,0)</f>
        <v/>
      </c>
    </row>
    <row r="32">
      <c r="A32" s="10" t="n"/>
      <c r="B32" s="11" t="n"/>
      <c r="C32" s="11" t="n"/>
      <c r="D32" s="11" t="n"/>
      <c r="E32" s="10" t="n"/>
      <c r="F32" s="12">
        <f>IF(AND(ISNUMBER(B32),ISNUMBER(C32)),1,0)</f>
        <v/>
      </c>
    </row>
    <row r="33">
      <c r="A33" s="10" t="n"/>
      <c r="B33" s="11" t="n"/>
      <c r="C33" s="11" t="n"/>
      <c r="D33" s="11" t="n"/>
      <c r="E33" s="10" t="n"/>
      <c r="F33" s="12">
        <f>IF(AND(ISNUMBER(B33),ISNUMBER(C33)),1,0)</f>
        <v/>
      </c>
    </row>
    <row r="34">
      <c r="A34" s="10" t="n"/>
      <c r="B34" s="11" t="n"/>
      <c r="C34" s="11" t="n"/>
      <c r="D34" s="11" t="n"/>
      <c r="E34" s="10" t="n"/>
      <c r="F34" s="12">
        <f>IF(AND(ISNUMBER(B34),ISNUMBER(C34)),1,0)</f>
        <v/>
      </c>
    </row>
    <row r="35">
      <c r="A35" s="10" t="n"/>
      <c r="B35" s="11" t="n"/>
      <c r="C35" s="11" t="n"/>
      <c r="D35" s="11" t="n"/>
      <c r="E35" s="10" t="n"/>
      <c r="F35" s="12">
        <f>IF(AND(ISNUMBER(B35),ISNUMBER(C35)),1,0)</f>
        <v/>
      </c>
    </row>
    <row r="36">
      <c r="A36" s="10" t="n"/>
      <c r="B36" s="11" t="n"/>
      <c r="C36" s="11" t="n"/>
      <c r="D36" s="11" t="n"/>
      <c r="E36" s="10" t="n"/>
      <c r="F36" s="12">
        <f>IF(AND(ISNUMBER(B36),ISNUMBER(C36)),1,0)</f>
        <v/>
      </c>
    </row>
    <row r="37">
      <c r="A37" s="10" t="n"/>
      <c r="B37" s="11" t="n"/>
      <c r="C37" s="11" t="n"/>
      <c r="D37" s="11" t="n"/>
      <c r="E37" s="10" t="n"/>
      <c r="F37" s="12">
        <f>IF(AND(ISNUMBER(B37),ISNUMBER(C37)),1,0)</f>
        <v/>
      </c>
    </row>
    <row r="38">
      <c r="A38" s="10" t="n"/>
      <c r="B38" s="11" t="n"/>
      <c r="C38" s="11" t="n"/>
      <c r="D38" s="11" t="n"/>
      <c r="E38" s="10" t="n"/>
      <c r="F38" s="12">
        <f>IF(AND(ISNUMBER(B38),ISNUMBER(C38)),1,0)</f>
        <v/>
      </c>
    </row>
    <row r="39">
      <c r="A39" s="10" t="n"/>
      <c r="B39" s="11" t="n"/>
      <c r="C39" s="11" t="n"/>
      <c r="D39" s="11" t="n"/>
      <c r="E39" s="10" t="n"/>
      <c r="F39" s="12">
        <f>IF(AND(ISNUMBER(B39),ISNUMBER(C39)),1,0)</f>
        <v/>
      </c>
    </row>
    <row r="40">
      <c r="A40" s="10" t="n"/>
      <c r="B40" s="11" t="n"/>
      <c r="C40" s="11" t="n"/>
      <c r="D40" s="11" t="n"/>
      <c r="E40" s="10" t="n"/>
      <c r="F40" s="12">
        <f>IF(AND(ISNUMBER(B40),ISNUMBER(C40)),1,0)</f>
        <v/>
      </c>
    </row>
    <row r="41">
      <c r="A41" s="10" t="n"/>
      <c r="B41" s="11" t="n"/>
      <c r="C41" s="11" t="n"/>
      <c r="D41" s="11" t="n"/>
      <c r="E41" s="10" t="n"/>
      <c r="F41" s="12">
        <f>IF(AND(ISNUMBER(B41),ISNUMBER(C41)),1,0)</f>
        <v/>
      </c>
    </row>
    <row r="42">
      <c r="A42" s="10" t="n"/>
      <c r="B42" s="11" t="n"/>
      <c r="C42" s="11" t="n"/>
      <c r="D42" s="11" t="n"/>
      <c r="E42" s="10" t="n"/>
      <c r="F42" s="12">
        <f>IF(AND(ISNUMBER(B42),ISNUMBER(C42)),1,0)</f>
        <v/>
      </c>
    </row>
    <row r="43">
      <c r="A43" s="10" t="n"/>
      <c r="B43" s="11" t="n"/>
      <c r="C43" s="11" t="n"/>
      <c r="D43" s="11" t="n"/>
      <c r="E43" s="10" t="n"/>
      <c r="F43" s="12">
        <f>IF(AND(ISNUMBER(B43),ISNUMBER(C43)),1,0)</f>
        <v/>
      </c>
    </row>
    <row r="44">
      <c r="A44" s="10" t="n"/>
      <c r="B44" s="11" t="n"/>
      <c r="C44" s="11" t="n"/>
      <c r="D44" s="11" t="n"/>
      <c r="E44" s="10" t="n"/>
      <c r="F44" s="12">
        <f>IF(AND(ISNUMBER(B44),ISNUMBER(C44)),1,0)</f>
        <v/>
      </c>
    </row>
    <row r="45">
      <c r="A45" s="10" t="n"/>
      <c r="B45" s="11" t="n"/>
      <c r="C45" s="11" t="n"/>
      <c r="D45" s="11" t="n"/>
      <c r="E45" s="10" t="n"/>
      <c r="F45" s="12">
        <f>IF(AND(ISNUMBER(B45),ISNUMBER(C45)),1,0)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2:F2"/>
    <mergeCell ref="A1:F1"/>
    <mergeCell ref="A4:F4"/>
    <mergeCell ref="H4:I4"/>
  </mergeCells>
  <conditionalFormatting sqref="A6:F45">
    <cfRule type="expression" priority="1" dxfId="0">
      <formula>$F6=0</formula>
    </cfRule>
  </conditionalFormatting>
  <dataValidations count="6">
    <dataValidation sqref="I5" showDropDown="0" showInputMessage="0" showErrorMessage="1" allowBlank="1" errorTitle="Sheetaky" error="Enter a number between 0.01 and 1000" type="decimal" operator="between">
      <formula1>0.01</formula1>
      <formula2>1000</formula2>
    </dataValidation>
    <dataValidation sqref="I6" showDropDown="0" showInputMessage="0" showErrorMessage="1" allowBlank="1" errorTitle="Sheetaky" error="Enter a number between 0 and 1000" type="decimal" operator="between">
      <formula1>0</formula1>
      <formula2>1000</formula2>
    </dataValidation>
    <dataValidation sqref="I7" showDropDown="0" showInputMessage="0" showErrorMessage="1" allowBlank="1" errorTitle="Sheetaky" error="Enter a number between 0 and 6" type="whole" operator="between">
      <formula1>0</formula1>
      <formula2>6</formula2>
    </dataValidation>
    <dataValidation sqref="I8" showDropDown="0" showInputMessage="0" showErrorMessage="1" allowBlank="1" errorTitle="Sheetaky" error="Enter a number between 0 and 99" type="whole" operator="between">
      <formula1>0</formula1>
      <formula2>99</formula2>
    </dataValidation>
    <dataValidation sqref="I9" showDropDown="0" showInputMessage="0" showErrorMessage="1" allowBlank="1" errorTitle="Sheetaky" error="Enter a number between 0 and 1000" type="decimal" operator="between">
      <formula1>0</formula1>
      <formula2>1000</formula2>
    </dataValidation>
    <dataValidation sqref="B6:D45" showDropDown="0" showInputMessage="0" showErrorMessage="1" allowBlank="1" errorTitle="Sheetaky" error="Enter a number between -10000000000.0 and 10000000000.0" type="decimal" operator="between">
      <formula1>-10000000000.0</formula1>
      <formula2>10000000000.0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E50"/>
  <sheetViews>
    <sheetView showGridLines="0" rightToLeft="0"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4" customWidth="1" min="1" max="1"/>
    <col width="44" customWidth="1" min="2" max="2"/>
    <col width="44" customWidth="1" min="3" max="3"/>
    <col width="44" customWidth="1" min="4" max="4"/>
    <col width="34" customWidth="1" min="5" max="5"/>
  </cols>
  <sheetData>
    <row r="1" ht="36" customHeight="1">
      <c r="A1" s="1" t="inlineStr">
        <is>
          <t>Ready AutoCAD commands</t>
        </is>
      </c>
      <c r="B1" s="2" t="n"/>
      <c r="C1" s="2" t="n"/>
      <c r="D1" s="2" t="n"/>
      <c r="E1" s="2" t="n"/>
    </row>
    <row r="2" ht="18" customHeight="1">
      <c r="A2" s="3" t="inlineStr">
        <is>
          <t>Select the rows you need in a column, copy, paste into the AutoCAD command line, or save as a text file with the scr extension and run it with SCRIPT</t>
        </is>
      </c>
      <c r="B2" s="4" t="n"/>
      <c r="C2" s="4" t="n"/>
      <c r="D2" s="4" t="n"/>
      <c r="E2" s="4" t="n"/>
    </row>
    <row r="3"/>
    <row r="4" ht="30" customHeight="1">
      <c r="A4" s="18" t="inlineStr">
        <is>
          <t>Copy only the number of rows shown under each column (empty rows after it would act as Enter in AutoCAD). Try it on a copy of the drawing first.</t>
        </is>
      </c>
    </row>
    <row r="5" ht="30" customHeight="1">
      <c r="A5" s="7" t="inlineStr">
        <is>
          <t>1) Points (POINT)</t>
        </is>
      </c>
      <c r="B5" s="7" t="inlineStr">
        <is>
          <t>2) Point numbers</t>
        </is>
      </c>
      <c r="C5" s="7" t="inlineStr">
        <is>
          <t>3) Levels</t>
        </is>
      </c>
      <c r="D5" s="7" t="inlineStr">
        <is>
          <t>4) Codes</t>
        </is>
      </c>
      <c r="E5" s="7" t="inlineStr">
        <is>
          <t>5) CSV: no.,N,E,Z,code</t>
        </is>
      </c>
    </row>
    <row r="6">
      <c r="A6" s="19">
        <f>"Rows to copy: "&amp;('Points'!$I$14+4)</f>
        <v/>
      </c>
      <c r="B6" s="20">
        <f>"Rows to copy: "&amp;('Points'!$I$14+2)</f>
        <v/>
      </c>
      <c r="C6" s="20">
        <f>"Rows to copy: "&amp;('Points'!$I$14+2)</f>
        <v/>
      </c>
      <c r="D6" s="20">
        <f>"Rows to copy: "&amp;('Points'!$I$14+2)</f>
        <v/>
      </c>
      <c r="E6" s="20">
        <f>"Rows to copy: "&amp;'Points'!$I$14</f>
        <v/>
      </c>
    </row>
    <row r="7">
      <c r="A7" s="21">
        <f>"PDMODE "&amp;'Points'!$I$8</f>
        <v/>
      </c>
      <c r="B7" s="21">
        <f>"-LAYER M "&amp;'Points'!$I$11</f>
        <v/>
      </c>
      <c r="C7" s="21">
        <f>"-LAYER M "&amp;'Points'!$I$12</f>
        <v/>
      </c>
      <c r="D7" s="21">
        <f>"-LAYER M "&amp;'Points'!$I$13</f>
        <v/>
      </c>
      <c r="E7" s="21">
        <f>IF('Points'!F6=1,SUBSTITUTE('Points'!A6&amp;""," ","_")&amp;","&amp;SUBSTITUTE(ROUND('Points'!B6,3)&amp;"",",",".")&amp;","&amp;SUBSTITUTE(ROUND('Points'!C6,3)&amp;"",",",".")&amp;","&amp;SUBSTITUTE(ROUND(IF(ISNUMBER('Points'!D6),'Points'!D6,0),3)&amp;"",",",".")&amp;","&amp;'Points'!E6,"")</f>
        <v/>
      </c>
    </row>
    <row r="8">
      <c r="A8" s="21">
        <f>"PDSIZE "&amp;SUBSTITUTE(ROUND('Points'!$I$9,3)&amp;"",",",".")</f>
        <v/>
      </c>
      <c r="B8" s="21" t="inlineStr">
        <is>
          <t xml:space="preserve"> </t>
        </is>
      </c>
      <c r="C8" s="21" t="inlineStr">
        <is>
          <t xml:space="preserve"> </t>
        </is>
      </c>
      <c r="D8" s="21" t="inlineStr">
        <is>
          <t xml:space="preserve"> </t>
        </is>
      </c>
      <c r="E8" s="21">
        <f>IF('Points'!F7=1,SUBSTITUTE('Points'!A7&amp;""," ","_")&amp;","&amp;SUBSTITUTE(ROUND('Points'!B7,3)&amp;"",",",".")&amp;","&amp;SUBSTITUTE(ROUND('Points'!C7,3)&amp;"",",",".")&amp;","&amp;SUBSTITUTE(ROUND(IF(ISNUMBER('Points'!D7),'Points'!D7,0),3)&amp;"",",",".")&amp;","&amp;'Points'!E7,"")</f>
        <v/>
      </c>
    </row>
    <row r="9">
      <c r="A9" s="21">
        <f>"-LAYER M "&amp;'Points'!$I$10</f>
        <v/>
      </c>
      <c r="B9" s="21">
        <f>IF('Points'!F6=1,"-TEXT "&amp;SUBSTITUTE(ROUND('Points'!C6+'Points'!$I$6,3)&amp;"",",",".")&amp;","&amp;SUBSTITUTE(ROUND('Points'!B6+'Points'!$I$6,3)&amp;"",",",".")&amp;",0 "&amp;SUBSTITUTE(ROUND('Points'!$I$5,3)&amp;"",",",".")&amp;" 0 "&amp;SUBSTITUTE('Points'!A6&amp;""," ","_"),"")</f>
        <v/>
      </c>
      <c r="C9" s="21">
        <f>IF('Points'!F6=1,"-TEXT "&amp;SUBSTITUTE(ROUND('Points'!C6+'Points'!$I$6,3)&amp;"",",",".")&amp;","&amp;SUBSTITUTE(ROUND('Points'!B6+'Points'!$I$6-1.3*'Points'!$I$5,3)&amp;"",",",".")&amp;",0 "&amp;SUBSTITUTE(ROUND('Points'!$I$5,3)&amp;"",",",".")&amp;" 0 "&amp;IF(ISNUMBER('Points'!D6),SUBSTITUTE(FIXED('Points'!D6,'Points'!$I$7,TRUE),",","."),"-"),"")</f>
        <v/>
      </c>
      <c r="D9" s="21">
        <f>IF('Points'!F6=1,"-TEXT "&amp;SUBSTITUTE(ROUND('Points'!C6+'Points'!$I$6,3)&amp;"",",",".")&amp;","&amp;SUBSTITUTE(ROUND('Points'!B6+'Points'!$I$6-2.6*'Points'!$I$5,3)&amp;"",",",".")&amp;",0 "&amp;SUBSTITUTE(ROUND('Points'!$I$5,3)&amp;"",",",".")&amp;" 0 "&amp;IF(LEN('Points'!E6)&gt;0,SUBSTITUTE('Points'!E6&amp;""," ","_"),"-"),"")</f>
        <v/>
      </c>
      <c r="E9" s="21">
        <f>IF('Points'!F8=1,SUBSTITUTE('Points'!A8&amp;""," ","_")&amp;","&amp;SUBSTITUTE(ROUND('Points'!B8,3)&amp;"",",",".")&amp;","&amp;SUBSTITUTE(ROUND('Points'!C8,3)&amp;"",",",".")&amp;","&amp;SUBSTITUTE(ROUND(IF(ISNUMBER('Points'!D8),'Points'!D8,0),3)&amp;"",",",".")&amp;","&amp;'Points'!E8,"")</f>
        <v/>
      </c>
    </row>
    <row r="10">
      <c r="A10" s="21" t="inlineStr">
        <is>
          <t xml:space="preserve"> </t>
        </is>
      </c>
      <c r="B10" s="21">
        <f>IF('Points'!F7=1,"-TEXT "&amp;SUBSTITUTE(ROUND('Points'!C7+'Points'!$I$6,3)&amp;"",",",".")&amp;","&amp;SUBSTITUTE(ROUND('Points'!B7+'Points'!$I$6,3)&amp;"",",",".")&amp;",0 "&amp;SUBSTITUTE(ROUND('Points'!$I$5,3)&amp;"",",",".")&amp;" 0 "&amp;SUBSTITUTE('Points'!A7&amp;""," ","_"),"")</f>
        <v/>
      </c>
      <c r="C10" s="21">
        <f>IF('Points'!F7=1,"-TEXT "&amp;SUBSTITUTE(ROUND('Points'!C7+'Points'!$I$6,3)&amp;"",",",".")&amp;","&amp;SUBSTITUTE(ROUND('Points'!B7+'Points'!$I$6-1.3*'Points'!$I$5,3)&amp;"",",",".")&amp;",0 "&amp;SUBSTITUTE(ROUND('Points'!$I$5,3)&amp;"",",",".")&amp;" 0 "&amp;IF(ISNUMBER('Points'!D7),SUBSTITUTE(FIXED('Points'!D7,'Points'!$I$7,TRUE),",","."),"-"),"")</f>
        <v/>
      </c>
      <c r="D10" s="21">
        <f>IF('Points'!F7=1,"-TEXT "&amp;SUBSTITUTE(ROUND('Points'!C7+'Points'!$I$6,3)&amp;"",",",".")&amp;","&amp;SUBSTITUTE(ROUND('Points'!B7+'Points'!$I$6-2.6*'Points'!$I$5,3)&amp;"",",",".")&amp;",0 "&amp;SUBSTITUTE(ROUND('Points'!$I$5,3)&amp;"",",",".")&amp;" 0 "&amp;IF(LEN('Points'!E7)&gt;0,SUBSTITUTE('Points'!E7&amp;""," ","_"),"-"),"")</f>
        <v/>
      </c>
      <c r="E10" s="21">
        <f>IF('Points'!F9=1,SUBSTITUTE('Points'!A9&amp;""," ","_")&amp;","&amp;SUBSTITUTE(ROUND('Points'!B9,3)&amp;"",",",".")&amp;","&amp;SUBSTITUTE(ROUND('Points'!C9,3)&amp;"",",",".")&amp;","&amp;SUBSTITUTE(ROUND(IF(ISNUMBER('Points'!D9),'Points'!D9,0),3)&amp;"",",",".")&amp;","&amp;'Points'!E9,"")</f>
        <v/>
      </c>
    </row>
    <row r="11">
      <c r="A11" s="21">
        <f>IF('Points'!F6=1,"POINT "&amp;SUBSTITUTE(ROUND('Points'!C6,3)&amp;"",",",".")&amp;","&amp;SUBSTITUTE(ROUND('Points'!B6,3)&amp;"",",",".")&amp;","&amp;SUBSTITUTE(ROUND(IF(ISNUMBER('Points'!D6),'Points'!D6,0),3)&amp;"",",","."),"")</f>
        <v/>
      </c>
      <c r="B11" s="21">
        <f>IF('Points'!F8=1,"-TEXT "&amp;SUBSTITUTE(ROUND('Points'!C8+'Points'!$I$6,3)&amp;"",",",".")&amp;","&amp;SUBSTITUTE(ROUND('Points'!B8+'Points'!$I$6,3)&amp;"",",",".")&amp;",0 "&amp;SUBSTITUTE(ROUND('Points'!$I$5,3)&amp;"",",",".")&amp;" 0 "&amp;SUBSTITUTE('Points'!A8&amp;""," ","_"),"")</f>
        <v/>
      </c>
      <c r="C11" s="21">
        <f>IF('Points'!F8=1,"-TEXT "&amp;SUBSTITUTE(ROUND('Points'!C8+'Points'!$I$6,3)&amp;"",",",".")&amp;","&amp;SUBSTITUTE(ROUND('Points'!B8+'Points'!$I$6-1.3*'Points'!$I$5,3)&amp;"",",",".")&amp;",0 "&amp;SUBSTITUTE(ROUND('Points'!$I$5,3)&amp;"",",",".")&amp;" 0 "&amp;IF(ISNUMBER('Points'!D8),SUBSTITUTE(FIXED('Points'!D8,'Points'!$I$7,TRUE),",","."),"-"),"")</f>
        <v/>
      </c>
      <c r="D11" s="21">
        <f>IF('Points'!F8=1,"-TEXT "&amp;SUBSTITUTE(ROUND('Points'!C8+'Points'!$I$6,3)&amp;"",",",".")&amp;","&amp;SUBSTITUTE(ROUND('Points'!B8+'Points'!$I$6-2.6*'Points'!$I$5,3)&amp;"",",",".")&amp;",0 "&amp;SUBSTITUTE(ROUND('Points'!$I$5,3)&amp;"",",",".")&amp;" 0 "&amp;IF(LEN('Points'!E8)&gt;0,SUBSTITUTE('Points'!E8&amp;""," ","_"),"-"),"")</f>
        <v/>
      </c>
      <c r="E11" s="21">
        <f>IF('Points'!F10=1,SUBSTITUTE('Points'!A10&amp;""," ","_")&amp;","&amp;SUBSTITUTE(ROUND('Points'!B10,3)&amp;"",",",".")&amp;","&amp;SUBSTITUTE(ROUND('Points'!C10,3)&amp;"",",",".")&amp;","&amp;SUBSTITUTE(ROUND(IF(ISNUMBER('Points'!D10),'Points'!D10,0),3)&amp;"",",",".")&amp;","&amp;'Points'!E10,"")</f>
        <v/>
      </c>
    </row>
    <row r="12">
      <c r="A12" s="21">
        <f>IF('Points'!F7=1,"POINT "&amp;SUBSTITUTE(ROUND('Points'!C7,3)&amp;"",",",".")&amp;","&amp;SUBSTITUTE(ROUND('Points'!B7,3)&amp;"",",",".")&amp;","&amp;SUBSTITUTE(ROUND(IF(ISNUMBER('Points'!D7),'Points'!D7,0),3)&amp;"",",","."),"")</f>
        <v/>
      </c>
      <c r="B12" s="21">
        <f>IF('Points'!F9=1,"-TEXT "&amp;SUBSTITUTE(ROUND('Points'!C9+'Points'!$I$6,3)&amp;"",",",".")&amp;","&amp;SUBSTITUTE(ROUND('Points'!B9+'Points'!$I$6,3)&amp;"",",",".")&amp;",0 "&amp;SUBSTITUTE(ROUND('Points'!$I$5,3)&amp;"",",",".")&amp;" 0 "&amp;SUBSTITUTE('Points'!A9&amp;""," ","_"),"")</f>
        <v/>
      </c>
      <c r="C12" s="21">
        <f>IF('Points'!F9=1,"-TEXT "&amp;SUBSTITUTE(ROUND('Points'!C9+'Points'!$I$6,3)&amp;"",",",".")&amp;","&amp;SUBSTITUTE(ROUND('Points'!B9+'Points'!$I$6-1.3*'Points'!$I$5,3)&amp;"",",",".")&amp;",0 "&amp;SUBSTITUTE(ROUND('Points'!$I$5,3)&amp;"",",",".")&amp;" 0 "&amp;IF(ISNUMBER('Points'!D9),SUBSTITUTE(FIXED('Points'!D9,'Points'!$I$7,TRUE),",","."),"-"),"")</f>
        <v/>
      </c>
      <c r="D12" s="21">
        <f>IF('Points'!F9=1,"-TEXT "&amp;SUBSTITUTE(ROUND('Points'!C9+'Points'!$I$6,3)&amp;"",",",".")&amp;","&amp;SUBSTITUTE(ROUND('Points'!B9+'Points'!$I$6-2.6*'Points'!$I$5,3)&amp;"",",",".")&amp;",0 "&amp;SUBSTITUTE(ROUND('Points'!$I$5,3)&amp;"",",",".")&amp;" 0 "&amp;IF(LEN('Points'!E9)&gt;0,SUBSTITUTE('Points'!E9&amp;""," ","_"),"-"),"")</f>
        <v/>
      </c>
      <c r="E12" s="21">
        <f>IF('Points'!F11=1,SUBSTITUTE('Points'!A11&amp;""," ","_")&amp;","&amp;SUBSTITUTE(ROUND('Points'!B11,3)&amp;"",",",".")&amp;","&amp;SUBSTITUTE(ROUND('Points'!C11,3)&amp;"",",",".")&amp;","&amp;SUBSTITUTE(ROUND(IF(ISNUMBER('Points'!D11),'Points'!D11,0),3)&amp;"",",",".")&amp;","&amp;'Points'!E11,"")</f>
        <v/>
      </c>
    </row>
    <row r="13">
      <c r="A13" s="21">
        <f>IF('Points'!F8=1,"POINT "&amp;SUBSTITUTE(ROUND('Points'!C8,3)&amp;"",",",".")&amp;","&amp;SUBSTITUTE(ROUND('Points'!B8,3)&amp;"",",",".")&amp;","&amp;SUBSTITUTE(ROUND(IF(ISNUMBER('Points'!D8),'Points'!D8,0),3)&amp;"",",","."),"")</f>
        <v/>
      </c>
      <c r="B13" s="21">
        <f>IF('Points'!F10=1,"-TEXT "&amp;SUBSTITUTE(ROUND('Points'!C10+'Points'!$I$6,3)&amp;"",",",".")&amp;","&amp;SUBSTITUTE(ROUND('Points'!B10+'Points'!$I$6,3)&amp;"",",",".")&amp;",0 "&amp;SUBSTITUTE(ROUND('Points'!$I$5,3)&amp;"",",",".")&amp;" 0 "&amp;SUBSTITUTE('Points'!A10&amp;""," ","_"),"")</f>
        <v/>
      </c>
      <c r="C13" s="21">
        <f>IF('Points'!F10=1,"-TEXT "&amp;SUBSTITUTE(ROUND('Points'!C10+'Points'!$I$6,3)&amp;"",",",".")&amp;","&amp;SUBSTITUTE(ROUND('Points'!B10+'Points'!$I$6-1.3*'Points'!$I$5,3)&amp;"",",",".")&amp;",0 "&amp;SUBSTITUTE(ROUND('Points'!$I$5,3)&amp;"",",",".")&amp;" 0 "&amp;IF(ISNUMBER('Points'!D10),SUBSTITUTE(FIXED('Points'!D10,'Points'!$I$7,TRUE),",","."),"-"),"")</f>
        <v/>
      </c>
      <c r="D13" s="21">
        <f>IF('Points'!F10=1,"-TEXT "&amp;SUBSTITUTE(ROUND('Points'!C10+'Points'!$I$6,3)&amp;"",",",".")&amp;","&amp;SUBSTITUTE(ROUND('Points'!B10+'Points'!$I$6-2.6*'Points'!$I$5,3)&amp;"",",",".")&amp;",0 "&amp;SUBSTITUTE(ROUND('Points'!$I$5,3)&amp;"",",",".")&amp;" 0 "&amp;IF(LEN('Points'!E10)&gt;0,SUBSTITUTE('Points'!E10&amp;""," ","_"),"-"),"")</f>
        <v/>
      </c>
      <c r="E13" s="21">
        <f>IF('Points'!F12=1,SUBSTITUTE('Points'!A12&amp;""," ","_")&amp;","&amp;SUBSTITUTE(ROUND('Points'!B12,3)&amp;"",",",".")&amp;","&amp;SUBSTITUTE(ROUND('Points'!C12,3)&amp;"",",",".")&amp;","&amp;SUBSTITUTE(ROUND(IF(ISNUMBER('Points'!D12),'Points'!D12,0),3)&amp;"",",",".")&amp;","&amp;'Points'!E12,"")</f>
        <v/>
      </c>
    </row>
    <row r="14">
      <c r="A14" s="21">
        <f>IF('Points'!F9=1,"POINT "&amp;SUBSTITUTE(ROUND('Points'!C9,3)&amp;"",",",".")&amp;","&amp;SUBSTITUTE(ROUND('Points'!B9,3)&amp;"",",",".")&amp;","&amp;SUBSTITUTE(ROUND(IF(ISNUMBER('Points'!D9),'Points'!D9,0),3)&amp;"",",","."),"")</f>
        <v/>
      </c>
      <c r="B14" s="21">
        <f>IF('Points'!F11=1,"-TEXT "&amp;SUBSTITUTE(ROUND('Points'!C11+'Points'!$I$6,3)&amp;"",",",".")&amp;","&amp;SUBSTITUTE(ROUND('Points'!B11+'Points'!$I$6,3)&amp;"",",",".")&amp;",0 "&amp;SUBSTITUTE(ROUND('Points'!$I$5,3)&amp;"",",",".")&amp;" 0 "&amp;SUBSTITUTE('Points'!A11&amp;""," ","_"),"")</f>
        <v/>
      </c>
      <c r="C14" s="21">
        <f>IF('Points'!F11=1,"-TEXT "&amp;SUBSTITUTE(ROUND('Points'!C11+'Points'!$I$6,3)&amp;"",",",".")&amp;","&amp;SUBSTITUTE(ROUND('Points'!B11+'Points'!$I$6-1.3*'Points'!$I$5,3)&amp;"",",",".")&amp;",0 "&amp;SUBSTITUTE(ROUND('Points'!$I$5,3)&amp;"",",",".")&amp;" 0 "&amp;IF(ISNUMBER('Points'!D11),SUBSTITUTE(FIXED('Points'!D11,'Points'!$I$7,TRUE),",","."),"-"),"")</f>
        <v/>
      </c>
      <c r="D14" s="21">
        <f>IF('Points'!F11=1,"-TEXT "&amp;SUBSTITUTE(ROUND('Points'!C11+'Points'!$I$6,3)&amp;"",",",".")&amp;","&amp;SUBSTITUTE(ROUND('Points'!B11+'Points'!$I$6-2.6*'Points'!$I$5,3)&amp;"",",",".")&amp;",0 "&amp;SUBSTITUTE(ROUND('Points'!$I$5,3)&amp;"",",",".")&amp;" 0 "&amp;IF(LEN('Points'!E11)&gt;0,SUBSTITUTE('Points'!E11&amp;""," ","_"),"-"),"")</f>
        <v/>
      </c>
      <c r="E14" s="21">
        <f>IF('Points'!F13=1,SUBSTITUTE('Points'!A13&amp;""," ","_")&amp;","&amp;SUBSTITUTE(ROUND('Points'!B13,3)&amp;"",",",".")&amp;","&amp;SUBSTITUTE(ROUND('Points'!C13,3)&amp;"",",",".")&amp;","&amp;SUBSTITUTE(ROUND(IF(ISNUMBER('Points'!D13),'Points'!D13,0),3)&amp;"",",",".")&amp;","&amp;'Points'!E13,"")</f>
        <v/>
      </c>
    </row>
    <row r="15">
      <c r="A15" s="21">
        <f>IF('Points'!F10=1,"POINT "&amp;SUBSTITUTE(ROUND('Points'!C10,3)&amp;"",",",".")&amp;","&amp;SUBSTITUTE(ROUND('Points'!B10,3)&amp;"",",",".")&amp;","&amp;SUBSTITUTE(ROUND(IF(ISNUMBER('Points'!D10),'Points'!D10,0),3)&amp;"",",","."),"")</f>
        <v/>
      </c>
      <c r="B15" s="21">
        <f>IF('Points'!F12=1,"-TEXT "&amp;SUBSTITUTE(ROUND('Points'!C12+'Points'!$I$6,3)&amp;"",",",".")&amp;","&amp;SUBSTITUTE(ROUND('Points'!B12+'Points'!$I$6,3)&amp;"",",",".")&amp;",0 "&amp;SUBSTITUTE(ROUND('Points'!$I$5,3)&amp;"",",",".")&amp;" 0 "&amp;SUBSTITUTE('Points'!A12&amp;""," ","_"),"")</f>
        <v/>
      </c>
      <c r="C15" s="21">
        <f>IF('Points'!F12=1,"-TEXT "&amp;SUBSTITUTE(ROUND('Points'!C12+'Points'!$I$6,3)&amp;"",",",".")&amp;","&amp;SUBSTITUTE(ROUND('Points'!B12+'Points'!$I$6-1.3*'Points'!$I$5,3)&amp;"",",",".")&amp;",0 "&amp;SUBSTITUTE(ROUND('Points'!$I$5,3)&amp;"",",",".")&amp;" 0 "&amp;IF(ISNUMBER('Points'!D12),SUBSTITUTE(FIXED('Points'!D12,'Points'!$I$7,TRUE),",","."),"-"),"")</f>
        <v/>
      </c>
      <c r="D15" s="21">
        <f>IF('Points'!F12=1,"-TEXT "&amp;SUBSTITUTE(ROUND('Points'!C12+'Points'!$I$6,3)&amp;"",",",".")&amp;","&amp;SUBSTITUTE(ROUND('Points'!B12+'Points'!$I$6-2.6*'Points'!$I$5,3)&amp;"",",",".")&amp;",0 "&amp;SUBSTITUTE(ROUND('Points'!$I$5,3)&amp;"",",",".")&amp;" 0 "&amp;IF(LEN('Points'!E12)&gt;0,SUBSTITUTE('Points'!E12&amp;""," ","_"),"-"),"")</f>
        <v/>
      </c>
      <c r="E15" s="21">
        <f>IF('Points'!F14=1,SUBSTITUTE('Points'!A14&amp;""," ","_")&amp;","&amp;SUBSTITUTE(ROUND('Points'!B14,3)&amp;"",",",".")&amp;","&amp;SUBSTITUTE(ROUND('Points'!C14,3)&amp;"",",",".")&amp;","&amp;SUBSTITUTE(ROUND(IF(ISNUMBER('Points'!D14),'Points'!D14,0),3)&amp;"",",",".")&amp;","&amp;'Points'!E14,"")</f>
        <v/>
      </c>
    </row>
    <row r="16">
      <c r="A16" s="21">
        <f>IF('Points'!F11=1,"POINT "&amp;SUBSTITUTE(ROUND('Points'!C11,3)&amp;"",",",".")&amp;","&amp;SUBSTITUTE(ROUND('Points'!B11,3)&amp;"",",",".")&amp;","&amp;SUBSTITUTE(ROUND(IF(ISNUMBER('Points'!D11),'Points'!D11,0),3)&amp;"",",","."),"")</f>
        <v/>
      </c>
      <c r="B16" s="21">
        <f>IF('Points'!F13=1,"-TEXT "&amp;SUBSTITUTE(ROUND('Points'!C13+'Points'!$I$6,3)&amp;"",",",".")&amp;","&amp;SUBSTITUTE(ROUND('Points'!B13+'Points'!$I$6,3)&amp;"",",",".")&amp;",0 "&amp;SUBSTITUTE(ROUND('Points'!$I$5,3)&amp;"",",",".")&amp;" 0 "&amp;SUBSTITUTE('Points'!A13&amp;""," ","_"),"")</f>
        <v/>
      </c>
      <c r="C16" s="21">
        <f>IF('Points'!F13=1,"-TEXT "&amp;SUBSTITUTE(ROUND('Points'!C13+'Points'!$I$6,3)&amp;"",",",".")&amp;","&amp;SUBSTITUTE(ROUND('Points'!B13+'Points'!$I$6-1.3*'Points'!$I$5,3)&amp;"",",",".")&amp;",0 "&amp;SUBSTITUTE(ROUND('Points'!$I$5,3)&amp;"",",",".")&amp;" 0 "&amp;IF(ISNUMBER('Points'!D13),SUBSTITUTE(FIXED('Points'!D13,'Points'!$I$7,TRUE),",","."),"-"),"")</f>
        <v/>
      </c>
      <c r="D16" s="21">
        <f>IF('Points'!F13=1,"-TEXT "&amp;SUBSTITUTE(ROUND('Points'!C13+'Points'!$I$6,3)&amp;"",",",".")&amp;","&amp;SUBSTITUTE(ROUND('Points'!B13+'Points'!$I$6-2.6*'Points'!$I$5,3)&amp;"",",",".")&amp;",0 "&amp;SUBSTITUTE(ROUND('Points'!$I$5,3)&amp;"",",",".")&amp;" 0 "&amp;IF(LEN('Points'!E13)&gt;0,SUBSTITUTE('Points'!E13&amp;""," ","_"),"-"),"")</f>
        <v/>
      </c>
      <c r="E16" s="21">
        <f>IF('Points'!F15=1,SUBSTITUTE('Points'!A15&amp;""," ","_")&amp;","&amp;SUBSTITUTE(ROUND('Points'!B15,3)&amp;"",",",".")&amp;","&amp;SUBSTITUTE(ROUND('Points'!C15,3)&amp;"",",",".")&amp;","&amp;SUBSTITUTE(ROUND(IF(ISNUMBER('Points'!D15),'Points'!D15,0),3)&amp;"",",",".")&amp;","&amp;'Points'!E15,"")</f>
        <v/>
      </c>
    </row>
    <row r="17">
      <c r="A17" s="21">
        <f>IF('Points'!F12=1,"POINT "&amp;SUBSTITUTE(ROUND('Points'!C12,3)&amp;"",",",".")&amp;","&amp;SUBSTITUTE(ROUND('Points'!B12,3)&amp;"",",",".")&amp;","&amp;SUBSTITUTE(ROUND(IF(ISNUMBER('Points'!D12),'Points'!D12,0),3)&amp;"",",","."),"")</f>
        <v/>
      </c>
      <c r="B17" s="21">
        <f>IF('Points'!F14=1,"-TEXT "&amp;SUBSTITUTE(ROUND('Points'!C14+'Points'!$I$6,3)&amp;"",",",".")&amp;","&amp;SUBSTITUTE(ROUND('Points'!B14+'Points'!$I$6,3)&amp;"",",",".")&amp;",0 "&amp;SUBSTITUTE(ROUND('Points'!$I$5,3)&amp;"",",",".")&amp;" 0 "&amp;SUBSTITUTE('Points'!A14&amp;""," ","_"),"")</f>
        <v/>
      </c>
      <c r="C17" s="21">
        <f>IF('Points'!F14=1,"-TEXT "&amp;SUBSTITUTE(ROUND('Points'!C14+'Points'!$I$6,3)&amp;"",",",".")&amp;","&amp;SUBSTITUTE(ROUND('Points'!B14+'Points'!$I$6-1.3*'Points'!$I$5,3)&amp;"",",",".")&amp;",0 "&amp;SUBSTITUTE(ROUND('Points'!$I$5,3)&amp;"",",",".")&amp;" 0 "&amp;IF(ISNUMBER('Points'!D14),SUBSTITUTE(FIXED('Points'!D14,'Points'!$I$7,TRUE),",","."),"-"),"")</f>
        <v/>
      </c>
      <c r="D17" s="21">
        <f>IF('Points'!F14=1,"-TEXT "&amp;SUBSTITUTE(ROUND('Points'!C14+'Points'!$I$6,3)&amp;"",",",".")&amp;","&amp;SUBSTITUTE(ROUND('Points'!B14+'Points'!$I$6-2.6*'Points'!$I$5,3)&amp;"",",",".")&amp;",0 "&amp;SUBSTITUTE(ROUND('Points'!$I$5,3)&amp;"",",",".")&amp;" 0 "&amp;IF(LEN('Points'!E14)&gt;0,SUBSTITUTE('Points'!E14&amp;""," ","_"),"-"),"")</f>
        <v/>
      </c>
      <c r="E17" s="21">
        <f>IF('Points'!F16=1,SUBSTITUTE('Points'!A16&amp;""," ","_")&amp;","&amp;SUBSTITUTE(ROUND('Points'!B16,3)&amp;"",",",".")&amp;","&amp;SUBSTITUTE(ROUND('Points'!C16,3)&amp;"",",",".")&amp;","&amp;SUBSTITUTE(ROUND(IF(ISNUMBER('Points'!D16),'Points'!D16,0),3)&amp;"",",",".")&amp;","&amp;'Points'!E16,"")</f>
        <v/>
      </c>
    </row>
    <row r="18">
      <c r="A18" s="21">
        <f>IF('Points'!F13=1,"POINT "&amp;SUBSTITUTE(ROUND('Points'!C13,3)&amp;"",",",".")&amp;","&amp;SUBSTITUTE(ROUND('Points'!B13,3)&amp;"",",",".")&amp;","&amp;SUBSTITUTE(ROUND(IF(ISNUMBER('Points'!D13),'Points'!D13,0),3)&amp;"",",","."),"")</f>
        <v/>
      </c>
      <c r="B18" s="21">
        <f>IF('Points'!F15=1,"-TEXT "&amp;SUBSTITUTE(ROUND('Points'!C15+'Points'!$I$6,3)&amp;"",",",".")&amp;","&amp;SUBSTITUTE(ROUND('Points'!B15+'Points'!$I$6,3)&amp;"",",",".")&amp;",0 "&amp;SUBSTITUTE(ROUND('Points'!$I$5,3)&amp;"",",",".")&amp;" 0 "&amp;SUBSTITUTE('Points'!A15&amp;""," ","_"),"")</f>
        <v/>
      </c>
      <c r="C18" s="21">
        <f>IF('Points'!F15=1,"-TEXT "&amp;SUBSTITUTE(ROUND('Points'!C15+'Points'!$I$6,3)&amp;"",",",".")&amp;","&amp;SUBSTITUTE(ROUND('Points'!B15+'Points'!$I$6-1.3*'Points'!$I$5,3)&amp;"",",",".")&amp;",0 "&amp;SUBSTITUTE(ROUND('Points'!$I$5,3)&amp;"",",",".")&amp;" 0 "&amp;IF(ISNUMBER('Points'!D15),SUBSTITUTE(FIXED('Points'!D15,'Points'!$I$7,TRUE),",","."),"-"),"")</f>
        <v/>
      </c>
      <c r="D18" s="21">
        <f>IF('Points'!F15=1,"-TEXT "&amp;SUBSTITUTE(ROUND('Points'!C15+'Points'!$I$6,3)&amp;"",",",".")&amp;","&amp;SUBSTITUTE(ROUND('Points'!B15+'Points'!$I$6-2.6*'Points'!$I$5,3)&amp;"",",",".")&amp;",0 "&amp;SUBSTITUTE(ROUND('Points'!$I$5,3)&amp;"",",",".")&amp;" 0 "&amp;IF(LEN('Points'!E15)&gt;0,SUBSTITUTE('Points'!E15&amp;""," ","_"),"-"),"")</f>
        <v/>
      </c>
      <c r="E18" s="21">
        <f>IF('Points'!F17=1,SUBSTITUTE('Points'!A17&amp;""," ","_")&amp;","&amp;SUBSTITUTE(ROUND('Points'!B17,3)&amp;"",",",".")&amp;","&amp;SUBSTITUTE(ROUND('Points'!C17,3)&amp;"",",",".")&amp;","&amp;SUBSTITUTE(ROUND(IF(ISNUMBER('Points'!D17),'Points'!D17,0),3)&amp;"",",",".")&amp;","&amp;'Points'!E17,"")</f>
        <v/>
      </c>
    </row>
    <row r="19">
      <c r="A19" s="21">
        <f>IF('Points'!F14=1,"POINT "&amp;SUBSTITUTE(ROUND('Points'!C14,3)&amp;"",",",".")&amp;","&amp;SUBSTITUTE(ROUND('Points'!B14,3)&amp;"",",",".")&amp;","&amp;SUBSTITUTE(ROUND(IF(ISNUMBER('Points'!D14),'Points'!D14,0),3)&amp;"",",","."),"")</f>
        <v/>
      </c>
      <c r="B19" s="21">
        <f>IF('Points'!F16=1,"-TEXT "&amp;SUBSTITUTE(ROUND('Points'!C16+'Points'!$I$6,3)&amp;"",",",".")&amp;","&amp;SUBSTITUTE(ROUND('Points'!B16+'Points'!$I$6,3)&amp;"",",",".")&amp;",0 "&amp;SUBSTITUTE(ROUND('Points'!$I$5,3)&amp;"",",",".")&amp;" 0 "&amp;SUBSTITUTE('Points'!A16&amp;""," ","_"),"")</f>
        <v/>
      </c>
      <c r="C19" s="21">
        <f>IF('Points'!F16=1,"-TEXT "&amp;SUBSTITUTE(ROUND('Points'!C16+'Points'!$I$6,3)&amp;"",",",".")&amp;","&amp;SUBSTITUTE(ROUND('Points'!B16+'Points'!$I$6-1.3*'Points'!$I$5,3)&amp;"",",",".")&amp;",0 "&amp;SUBSTITUTE(ROUND('Points'!$I$5,3)&amp;"",",",".")&amp;" 0 "&amp;IF(ISNUMBER('Points'!D16),SUBSTITUTE(FIXED('Points'!D16,'Points'!$I$7,TRUE),",","."),"-"),"")</f>
        <v/>
      </c>
      <c r="D19" s="21">
        <f>IF('Points'!F16=1,"-TEXT "&amp;SUBSTITUTE(ROUND('Points'!C16+'Points'!$I$6,3)&amp;"",",",".")&amp;","&amp;SUBSTITUTE(ROUND('Points'!B16+'Points'!$I$6-2.6*'Points'!$I$5,3)&amp;"",",",".")&amp;",0 "&amp;SUBSTITUTE(ROUND('Points'!$I$5,3)&amp;"",",",".")&amp;" 0 "&amp;IF(LEN('Points'!E16)&gt;0,SUBSTITUTE('Points'!E16&amp;""," ","_"),"-"),"")</f>
        <v/>
      </c>
      <c r="E19" s="21">
        <f>IF('Points'!F18=1,SUBSTITUTE('Points'!A18&amp;""," ","_")&amp;","&amp;SUBSTITUTE(ROUND('Points'!B18,3)&amp;"",",",".")&amp;","&amp;SUBSTITUTE(ROUND('Points'!C18,3)&amp;"",",",".")&amp;","&amp;SUBSTITUTE(ROUND(IF(ISNUMBER('Points'!D18),'Points'!D18,0),3)&amp;"",",",".")&amp;","&amp;'Points'!E18,"")</f>
        <v/>
      </c>
    </row>
    <row r="20">
      <c r="A20" s="21">
        <f>IF('Points'!F15=1,"POINT "&amp;SUBSTITUTE(ROUND('Points'!C15,3)&amp;"",",",".")&amp;","&amp;SUBSTITUTE(ROUND('Points'!B15,3)&amp;"",",",".")&amp;","&amp;SUBSTITUTE(ROUND(IF(ISNUMBER('Points'!D15),'Points'!D15,0),3)&amp;"",",","."),"")</f>
        <v/>
      </c>
      <c r="B20" s="21">
        <f>IF('Points'!F17=1,"-TEXT "&amp;SUBSTITUTE(ROUND('Points'!C17+'Points'!$I$6,3)&amp;"",",",".")&amp;","&amp;SUBSTITUTE(ROUND('Points'!B17+'Points'!$I$6,3)&amp;"",",",".")&amp;",0 "&amp;SUBSTITUTE(ROUND('Points'!$I$5,3)&amp;"",",",".")&amp;" 0 "&amp;SUBSTITUTE('Points'!A17&amp;""," ","_"),"")</f>
        <v/>
      </c>
      <c r="C20" s="21">
        <f>IF('Points'!F17=1,"-TEXT "&amp;SUBSTITUTE(ROUND('Points'!C17+'Points'!$I$6,3)&amp;"",",",".")&amp;","&amp;SUBSTITUTE(ROUND('Points'!B17+'Points'!$I$6-1.3*'Points'!$I$5,3)&amp;"",",",".")&amp;",0 "&amp;SUBSTITUTE(ROUND('Points'!$I$5,3)&amp;"",",",".")&amp;" 0 "&amp;IF(ISNUMBER('Points'!D17),SUBSTITUTE(FIXED('Points'!D17,'Points'!$I$7,TRUE),",","."),"-"),"")</f>
        <v/>
      </c>
      <c r="D20" s="21">
        <f>IF('Points'!F17=1,"-TEXT "&amp;SUBSTITUTE(ROUND('Points'!C17+'Points'!$I$6,3)&amp;"",",",".")&amp;","&amp;SUBSTITUTE(ROUND('Points'!B17+'Points'!$I$6-2.6*'Points'!$I$5,3)&amp;"",",",".")&amp;",0 "&amp;SUBSTITUTE(ROUND('Points'!$I$5,3)&amp;"",",",".")&amp;" 0 "&amp;IF(LEN('Points'!E17)&gt;0,SUBSTITUTE('Points'!E17&amp;""," ","_"),"-"),"")</f>
        <v/>
      </c>
      <c r="E20" s="21">
        <f>IF('Points'!F19=1,SUBSTITUTE('Points'!A19&amp;""," ","_")&amp;","&amp;SUBSTITUTE(ROUND('Points'!B19,3)&amp;"",",",".")&amp;","&amp;SUBSTITUTE(ROUND('Points'!C19,3)&amp;"",",",".")&amp;","&amp;SUBSTITUTE(ROUND(IF(ISNUMBER('Points'!D19),'Points'!D19,0),3)&amp;"",",",".")&amp;","&amp;'Points'!E19,"")</f>
        <v/>
      </c>
    </row>
    <row r="21">
      <c r="A21" s="21">
        <f>IF('Points'!F16=1,"POINT "&amp;SUBSTITUTE(ROUND('Points'!C16,3)&amp;"",",",".")&amp;","&amp;SUBSTITUTE(ROUND('Points'!B16,3)&amp;"",",",".")&amp;","&amp;SUBSTITUTE(ROUND(IF(ISNUMBER('Points'!D16),'Points'!D16,0),3)&amp;"",",","."),"")</f>
        <v/>
      </c>
      <c r="B21" s="21">
        <f>IF('Points'!F18=1,"-TEXT "&amp;SUBSTITUTE(ROUND('Points'!C18+'Points'!$I$6,3)&amp;"",",",".")&amp;","&amp;SUBSTITUTE(ROUND('Points'!B18+'Points'!$I$6,3)&amp;"",",",".")&amp;",0 "&amp;SUBSTITUTE(ROUND('Points'!$I$5,3)&amp;"",",",".")&amp;" 0 "&amp;SUBSTITUTE('Points'!A18&amp;""," ","_"),"")</f>
        <v/>
      </c>
      <c r="C21" s="21">
        <f>IF('Points'!F18=1,"-TEXT "&amp;SUBSTITUTE(ROUND('Points'!C18+'Points'!$I$6,3)&amp;"",",",".")&amp;","&amp;SUBSTITUTE(ROUND('Points'!B18+'Points'!$I$6-1.3*'Points'!$I$5,3)&amp;"",",",".")&amp;",0 "&amp;SUBSTITUTE(ROUND('Points'!$I$5,3)&amp;"",",",".")&amp;" 0 "&amp;IF(ISNUMBER('Points'!D18),SUBSTITUTE(FIXED('Points'!D18,'Points'!$I$7,TRUE),",","."),"-"),"")</f>
        <v/>
      </c>
      <c r="D21" s="21">
        <f>IF('Points'!F18=1,"-TEXT "&amp;SUBSTITUTE(ROUND('Points'!C18+'Points'!$I$6,3)&amp;"",",",".")&amp;","&amp;SUBSTITUTE(ROUND('Points'!B18+'Points'!$I$6-2.6*'Points'!$I$5,3)&amp;"",",",".")&amp;",0 "&amp;SUBSTITUTE(ROUND('Points'!$I$5,3)&amp;"",",",".")&amp;" 0 "&amp;IF(LEN('Points'!E18)&gt;0,SUBSTITUTE('Points'!E18&amp;""," ","_"),"-"),"")</f>
        <v/>
      </c>
      <c r="E21" s="21">
        <f>IF('Points'!F20=1,SUBSTITUTE('Points'!A20&amp;""," ","_")&amp;","&amp;SUBSTITUTE(ROUND('Points'!B20,3)&amp;"",",",".")&amp;","&amp;SUBSTITUTE(ROUND('Points'!C20,3)&amp;"",",",".")&amp;","&amp;SUBSTITUTE(ROUND(IF(ISNUMBER('Points'!D20),'Points'!D20,0),3)&amp;"",",",".")&amp;","&amp;'Points'!E20,"")</f>
        <v/>
      </c>
    </row>
    <row r="22">
      <c r="A22" s="21">
        <f>IF('Points'!F17=1,"POINT "&amp;SUBSTITUTE(ROUND('Points'!C17,3)&amp;"",",",".")&amp;","&amp;SUBSTITUTE(ROUND('Points'!B17,3)&amp;"",",",".")&amp;","&amp;SUBSTITUTE(ROUND(IF(ISNUMBER('Points'!D17),'Points'!D17,0),3)&amp;"",",","."),"")</f>
        <v/>
      </c>
      <c r="B22" s="21">
        <f>IF('Points'!F19=1,"-TEXT "&amp;SUBSTITUTE(ROUND('Points'!C19+'Points'!$I$6,3)&amp;"",",",".")&amp;","&amp;SUBSTITUTE(ROUND('Points'!B19+'Points'!$I$6,3)&amp;"",",",".")&amp;",0 "&amp;SUBSTITUTE(ROUND('Points'!$I$5,3)&amp;"",",",".")&amp;" 0 "&amp;SUBSTITUTE('Points'!A19&amp;""," ","_"),"")</f>
        <v/>
      </c>
      <c r="C22" s="21">
        <f>IF('Points'!F19=1,"-TEXT "&amp;SUBSTITUTE(ROUND('Points'!C19+'Points'!$I$6,3)&amp;"",",",".")&amp;","&amp;SUBSTITUTE(ROUND('Points'!B19+'Points'!$I$6-1.3*'Points'!$I$5,3)&amp;"",",",".")&amp;",0 "&amp;SUBSTITUTE(ROUND('Points'!$I$5,3)&amp;"",",",".")&amp;" 0 "&amp;IF(ISNUMBER('Points'!D19),SUBSTITUTE(FIXED('Points'!D19,'Points'!$I$7,TRUE),",","."),"-"),"")</f>
        <v/>
      </c>
      <c r="D22" s="21">
        <f>IF('Points'!F19=1,"-TEXT "&amp;SUBSTITUTE(ROUND('Points'!C19+'Points'!$I$6,3)&amp;"",",",".")&amp;","&amp;SUBSTITUTE(ROUND('Points'!B19+'Points'!$I$6-2.6*'Points'!$I$5,3)&amp;"",",",".")&amp;",0 "&amp;SUBSTITUTE(ROUND('Points'!$I$5,3)&amp;"",",",".")&amp;" 0 "&amp;IF(LEN('Points'!E19)&gt;0,SUBSTITUTE('Points'!E19&amp;""," ","_"),"-"),"")</f>
        <v/>
      </c>
      <c r="E22" s="21">
        <f>IF('Points'!F21=1,SUBSTITUTE('Points'!A21&amp;""," ","_")&amp;","&amp;SUBSTITUTE(ROUND('Points'!B21,3)&amp;"",",",".")&amp;","&amp;SUBSTITUTE(ROUND('Points'!C21,3)&amp;"",",",".")&amp;","&amp;SUBSTITUTE(ROUND(IF(ISNUMBER('Points'!D21),'Points'!D21,0),3)&amp;"",",",".")&amp;","&amp;'Points'!E21,"")</f>
        <v/>
      </c>
    </row>
    <row r="23">
      <c r="A23" s="21">
        <f>IF('Points'!F18=1,"POINT "&amp;SUBSTITUTE(ROUND('Points'!C18,3)&amp;"",",",".")&amp;","&amp;SUBSTITUTE(ROUND('Points'!B18,3)&amp;"",",",".")&amp;","&amp;SUBSTITUTE(ROUND(IF(ISNUMBER('Points'!D18),'Points'!D18,0),3)&amp;"",",","."),"")</f>
        <v/>
      </c>
      <c r="B23" s="21">
        <f>IF('Points'!F20=1,"-TEXT "&amp;SUBSTITUTE(ROUND('Points'!C20+'Points'!$I$6,3)&amp;"",",",".")&amp;","&amp;SUBSTITUTE(ROUND('Points'!B20+'Points'!$I$6,3)&amp;"",",",".")&amp;",0 "&amp;SUBSTITUTE(ROUND('Points'!$I$5,3)&amp;"",",",".")&amp;" 0 "&amp;SUBSTITUTE('Points'!A20&amp;""," ","_"),"")</f>
        <v/>
      </c>
      <c r="C23" s="21">
        <f>IF('Points'!F20=1,"-TEXT "&amp;SUBSTITUTE(ROUND('Points'!C20+'Points'!$I$6,3)&amp;"",",",".")&amp;","&amp;SUBSTITUTE(ROUND('Points'!B20+'Points'!$I$6-1.3*'Points'!$I$5,3)&amp;"",",",".")&amp;",0 "&amp;SUBSTITUTE(ROUND('Points'!$I$5,3)&amp;"",",",".")&amp;" 0 "&amp;IF(ISNUMBER('Points'!D20),SUBSTITUTE(FIXED('Points'!D20,'Points'!$I$7,TRUE),",","."),"-"),"")</f>
        <v/>
      </c>
      <c r="D23" s="21">
        <f>IF('Points'!F20=1,"-TEXT "&amp;SUBSTITUTE(ROUND('Points'!C20+'Points'!$I$6,3)&amp;"",",",".")&amp;","&amp;SUBSTITUTE(ROUND('Points'!B20+'Points'!$I$6-2.6*'Points'!$I$5,3)&amp;"",",",".")&amp;",0 "&amp;SUBSTITUTE(ROUND('Points'!$I$5,3)&amp;"",",",".")&amp;" 0 "&amp;IF(LEN('Points'!E20)&gt;0,SUBSTITUTE('Points'!E20&amp;""," ","_"),"-"),"")</f>
        <v/>
      </c>
      <c r="E23" s="21">
        <f>IF('Points'!F22=1,SUBSTITUTE('Points'!A22&amp;""," ","_")&amp;","&amp;SUBSTITUTE(ROUND('Points'!B22,3)&amp;"",",",".")&amp;","&amp;SUBSTITUTE(ROUND('Points'!C22,3)&amp;"",",",".")&amp;","&amp;SUBSTITUTE(ROUND(IF(ISNUMBER('Points'!D22),'Points'!D22,0),3)&amp;"",",",".")&amp;","&amp;'Points'!E22,"")</f>
        <v/>
      </c>
    </row>
    <row r="24">
      <c r="A24" s="21">
        <f>IF('Points'!F19=1,"POINT "&amp;SUBSTITUTE(ROUND('Points'!C19,3)&amp;"",",",".")&amp;","&amp;SUBSTITUTE(ROUND('Points'!B19,3)&amp;"",",",".")&amp;","&amp;SUBSTITUTE(ROUND(IF(ISNUMBER('Points'!D19),'Points'!D19,0),3)&amp;"",",","."),"")</f>
        <v/>
      </c>
      <c r="B24" s="21">
        <f>IF('Points'!F21=1,"-TEXT "&amp;SUBSTITUTE(ROUND('Points'!C21+'Points'!$I$6,3)&amp;"",",",".")&amp;","&amp;SUBSTITUTE(ROUND('Points'!B21+'Points'!$I$6,3)&amp;"",",",".")&amp;",0 "&amp;SUBSTITUTE(ROUND('Points'!$I$5,3)&amp;"",",",".")&amp;" 0 "&amp;SUBSTITUTE('Points'!A21&amp;""," ","_"),"")</f>
        <v/>
      </c>
      <c r="C24" s="21">
        <f>IF('Points'!F21=1,"-TEXT "&amp;SUBSTITUTE(ROUND('Points'!C21+'Points'!$I$6,3)&amp;"",",",".")&amp;","&amp;SUBSTITUTE(ROUND('Points'!B21+'Points'!$I$6-1.3*'Points'!$I$5,3)&amp;"",",",".")&amp;",0 "&amp;SUBSTITUTE(ROUND('Points'!$I$5,3)&amp;"",",",".")&amp;" 0 "&amp;IF(ISNUMBER('Points'!D21),SUBSTITUTE(FIXED('Points'!D21,'Points'!$I$7,TRUE),",","."),"-"),"")</f>
        <v/>
      </c>
      <c r="D24" s="21">
        <f>IF('Points'!F21=1,"-TEXT "&amp;SUBSTITUTE(ROUND('Points'!C21+'Points'!$I$6,3)&amp;"",",",".")&amp;","&amp;SUBSTITUTE(ROUND('Points'!B21+'Points'!$I$6-2.6*'Points'!$I$5,3)&amp;"",",",".")&amp;",0 "&amp;SUBSTITUTE(ROUND('Points'!$I$5,3)&amp;"",",",".")&amp;" 0 "&amp;IF(LEN('Points'!E21)&gt;0,SUBSTITUTE('Points'!E21&amp;""," ","_"),"-"),"")</f>
        <v/>
      </c>
      <c r="E24" s="21">
        <f>IF('Points'!F23=1,SUBSTITUTE('Points'!A23&amp;""," ","_")&amp;","&amp;SUBSTITUTE(ROUND('Points'!B23,3)&amp;"",",",".")&amp;","&amp;SUBSTITUTE(ROUND('Points'!C23,3)&amp;"",",",".")&amp;","&amp;SUBSTITUTE(ROUND(IF(ISNUMBER('Points'!D23),'Points'!D23,0),3)&amp;"",",",".")&amp;","&amp;'Points'!E23,"")</f>
        <v/>
      </c>
    </row>
    <row r="25">
      <c r="A25" s="21">
        <f>IF('Points'!F20=1,"POINT "&amp;SUBSTITUTE(ROUND('Points'!C20,3)&amp;"",",",".")&amp;","&amp;SUBSTITUTE(ROUND('Points'!B20,3)&amp;"",",",".")&amp;","&amp;SUBSTITUTE(ROUND(IF(ISNUMBER('Points'!D20),'Points'!D20,0),3)&amp;"",",","."),"")</f>
        <v/>
      </c>
      <c r="B25" s="21">
        <f>IF('Points'!F22=1,"-TEXT "&amp;SUBSTITUTE(ROUND('Points'!C22+'Points'!$I$6,3)&amp;"",",",".")&amp;","&amp;SUBSTITUTE(ROUND('Points'!B22+'Points'!$I$6,3)&amp;"",",",".")&amp;",0 "&amp;SUBSTITUTE(ROUND('Points'!$I$5,3)&amp;"",",",".")&amp;" 0 "&amp;SUBSTITUTE('Points'!A22&amp;""," ","_"),"")</f>
        <v/>
      </c>
      <c r="C25" s="21">
        <f>IF('Points'!F22=1,"-TEXT "&amp;SUBSTITUTE(ROUND('Points'!C22+'Points'!$I$6,3)&amp;"",",",".")&amp;","&amp;SUBSTITUTE(ROUND('Points'!B22+'Points'!$I$6-1.3*'Points'!$I$5,3)&amp;"",",",".")&amp;",0 "&amp;SUBSTITUTE(ROUND('Points'!$I$5,3)&amp;"",",",".")&amp;" 0 "&amp;IF(ISNUMBER('Points'!D22),SUBSTITUTE(FIXED('Points'!D22,'Points'!$I$7,TRUE),",","."),"-"),"")</f>
        <v/>
      </c>
      <c r="D25" s="21">
        <f>IF('Points'!F22=1,"-TEXT "&amp;SUBSTITUTE(ROUND('Points'!C22+'Points'!$I$6,3)&amp;"",",",".")&amp;","&amp;SUBSTITUTE(ROUND('Points'!B22+'Points'!$I$6-2.6*'Points'!$I$5,3)&amp;"",",",".")&amp;",0 "&amp;SUBSTITUTE(ROUND('Points'!$I$5,3)&amp;"",",",".")&amp;" 0 "&amp;IF(LEN('Points'!E22)&gt;0,SUBSTITUTE('Points'!E22&amp;""," ","_"),"-"),"")</f>
        <v/>
      </c>
      <c r="E25" s="21">
        <f>IF('Points'!F24=1,SUBSTITUTE('Points'!A24&amp;""," ","_")&amp;","&amp;SUBSTITUTE(ROUND('Points'!B24,3)&amp;"",",",".")&amp;","&amp;SUBSTITUTE(ROUND('Points'!C24,3)&amp;"",",",".")&amp;","&amp;SUBSTITUTE(ROUND(IF(ISNUMBER('Points'!D24),'Points'!D24,0),3)&amp;"",",",".")&amp;","&amp;'Points'!E24,"")</f>
        <v/>
      </c>
    </row>
    <row r="26">
      <c r="A26" s="21">
        <f>IF('Points'!F21=1,"POINT "&amp;SUBSTITUTE(ROUND('Points'!C21,3)&amp;"",",",".")&amp;","&amp;SUBSTITUTE(ROUND('Points'!B21,3)&amp;"",",",".")&amp;","&amp;SUBSTITUTE(ROUND(IF(ISNUMBER('Points'!D21),'Points'!D21,0),3)&amp;"",",","."),"")</f>
        <v/>
      </c>
      <c r="B26" s="21">
        <f>IF('Points'!F23=1,"-TEXT "&amp;SUBSTITUTE(ROUND('Points'!C23+'Points'!$I$6,3)&amp;"",",",".")&amp;","&amp;SUBSTITUTE(ROUND('Points'!B23+'Points'!$I$6,3)&amp;"",",",".")&amp;",0 "&amp;SUBSTITUTE(ROUND('Points'!$I$5,3)&amp;"",",",".")&amp;" 0 "&amp;SUBSTITUTE('Points'!A23&amp;""," ","_"),"")</f>
        <v/>
      </c>
      <c r="C26" s="21">
        <f>IF('Points'!F23=1,"-TEXT "&amp;SUBSTITUTE(ROUND('Points'!C23+'Points'!$I$6,3)&amp;"",",",".")&amp;","&amp;SUBSTITUTE(ROUND('Points'!B23+'Points'!$I$6-1.3*'Points'!$I$5,3)&amp;"",",",".")&amp;",0 "&amp;SUBSTITUTE(ROUND('Points'!$I$5,3)&amp;"",",",".")&amp;" 0 "&amp;IF(ISNUMBER('Points'!D23),SUBSTITUTE(FIXED('Points'!D23,'Points'!$I$7,TRUE),",","."),"-"),"")</f>
        <v/>
      </c>
      <c r="D26" s="21">
        <f>IF('Points'!F23=1,"-TEXT "&amp;SUBSTITUTE(ROUND('Points'!C23+'Points'!$I$6,3)&amp;"",",",".")&amp;","&amp;SUBSTITUTE(ROUND('Points'!B23+'Points'!$I$6-2.6*'Points'!$I$5,3)&amp;"",",",".")&amp;",0 "&amp;SUBSTITUTE(ROUND('Points'!$I$5,3)&amp;"",",",".")&amp;" 0 "&amp;IF(LEN('Points'!E23)&gt;0,SUBSTITUTE('Points'!E23&amp;""," ","_"),"-"),"")</f>
        <v/>
      </c>
      <c r="E26" s="21">
        <f>IF('Points'!F25=1,SUBSTITUTE('Points'!A25&amp;""," ","_")&amp;","&amp;SUBSTITUTE(ROUND('Points'!B25,3)&amp;"",",",".")&amp;","&amp;SUBSTITUTE(ROUND('Points'!C25,3)&amp;"",",",".")&amp;","&amp;SUBSTITUTE(ROUND(IF(ISNUMBER('Points'!D25),'Points'!D25,0),3)&amp;"",",",".")&amp;","&amp;'Points'!E25,"")</f>
        <v/>
      </c>
    </row>
    <row r="27">
      <c r="A27" s="21">
        <f>IF('Points'!F22=1,"POINT "&amp;SUBSTITUTE(ROUND('Points'!C22,3)&amp;"",",",".")&amp;","&amp;SUBSTITUTE(ROUND('Points'!B22,3)&amp;"",",",".")&amp;","&amp;SUBSTITUTE(ROUND(IF(ISNUMBER('Points'!D22),'Points'!D22,0),3)&amp;"",",","."),"")</f>
        <v/>
      </c>
      <c r="B27" s="21">
        <f>IF('Points'!F24=1,"-TEXT "&amp;SUBSTITUTE(ROUND('Points'!C24+'Points'!$I$6,3)&amp;"",",",".")&amp;","&amp;SUBSTITUTE(ROUND('Points'!B24+'Points'!$I$6,3)&amp;"",",",".")&amp;",0 "&amp;SUBSTITUTE(ROUND('Points'!$I$5,3)&amp;"",",",".")&amp;" 0 "&amp;SUBSTITUTE('Points'!A24&amp;""," ","_"),"")</f>
        <v/>
      </c>
      <c r="C27" s="21">
        <f>IF('Points'!F24=1,"-TEXT "&amp;SUBSTITUTE(ROUND('Points'!C24+'Points'!$I$6,3)&amp;"",",",".")&amp;","&amp;SUBSTITUTE(ROUND('Points'!B24+'Points'!$I$6-1.3*'Points'!$I$5,3)&amp;"",",",".")&amp;",0 "&amp;SUBSTITUTE(ROUND('Points'!$I$5,3)&amp;"",",",".")&amp;" 0 "&amp;IF(ISNUMBER('Points'!D24),SUBSTITUTE(FIXED('Points'!D24,'Points'!$I$7,TRUE),",","."),"-"),"")</f>
        <v/>
      </c>
      <c r="D27" s="21">
        <f>IF('Points'!F24=1,"-TEXT "&amp;SUBSTITUTE(ROUND('Points'!C24+'Points'!$I$6,3)&amp;"",",",".")&amp;","&amp;SUBSTITUTE(ROUND('Points'!B24+'Points'!$I$6-2.6*'Points'!$I$5,3)&amp;"",",",".")&amp;",0 "&amp;SUBSTITUTE(ROUND('Points'!$I$5,3)&amp;"",",",".")&amp;" 0 "&amp;IF(LEN('Points'!E24)&gt;0,SUBSTITUTE('Points'!E24&amp;""," ","_"),"-"),"")</f>
        <v/>
      </c>
      <c r="E27" s="21">
        <f>IF('Points'!F26=1,SUBSTITUTE('Points'!A26&amp;""," ","_")&amp;","&amp;SUBSTITUTE(ROUND('Points'!B26,3)&amp;"",",",".")&amp;","&amp;SUBSTITUTE(ROUND('Points'!C26,3)&amp;"",",",".")&amp;","&amp;SUBSTITUTE(ROUND(IF(ISNUMBER('Points'!D26),'Points'!D26,0),3)&amp;"",",",".")&amp;","&amp;'Points'!E26,"")</f>
        <v/>
      </c>
    </row>
    <row r="28">
      <c r="A28" s="21">
        <f>IF('Points'!F23=1,"POINT "&amp;SUBSTITUTE(ROUND('Points'!C23,3)&amp;"",",",".")&amp;","&amp;SUBSTITUTE(ROUND('Points'!B23,3)&amp;"",",",".")&amp;","&amp;SUBSTITUTE(ROUND(IF(ISNUMBER('Points'!D23),'Points'!D23,0),3)&amp;"",",","."),"")</f>
        <v/>
      </c>
      <c r="B28" s="21">
        <f>IF('Points'!F25=1,"-TEXT "&amp;SUBSTITUTE(ROUND('Points'!C25+'Points'!$I$6,3)&amp;"",",",".")&amp;","&amp;SUBSTITUTE(ROUND('Points'!B25+'Points'!$I$6,3)&amp;"",",",".")&amp;",0 "&amp;SUBSTITUTE(ROUND('Points'!$I$5,3)&amp;"",",",".")&amp;" 0 "&amp;SUBSTITUTE('Points'!A25&amp;""," ","_"),"")</f>
        <v/>
      </c>
      <c r="C28" s="21">
        <f>IF('Points'!F25=1,"-TEXT "&amp;SUBSTITUTE(ROUND('Points'!C25+'Points'!$I$6,3)&amp;"",",",".")&amp;","&amp;SUBSTITUTE(ROUND('Points'!B25+'Points'!$I$6-1.3*'Points'!$I$5,3)&amp;"",",",".")&amp;",0 "&amp;SUBSTITUTE(ROUND('Points'!$I$5,3)&amp;"",",",".")&amp;" 0 "&amp;IF(ISNUMBER('Points'!D25),SUBSTITUTE(FIXED('Points'!D25,'Points'!$I$7,TRUE),",","."),"-"),"")</f>
        <v/>
      </c>
      <c r="D28" s="21">
        <f>IF('Points'!F25=1,"-TEXT "&amp;SUBSTITUTE(ROUND('Points'!C25+'Points'!$I$6,3)&amp;"",",",".")&amp;","&amp;SUBSTITUTE(ROUND('Points'!B25+'Points'!$I$6-2.6*'Points'!$I$5,3)&amp;"",",",".")&amp;",0 "&amp;SUBSTITUTE(ROUND('Points'!$I$5,3)&amp;"",",",".")&amp;" 0 "&amp;IF(LEN('Points'!E25)&gt;0,SUBSTITUTE('Points'!E25&amp;""," ","_"),"-"),"")</f>
        <v/>
      </c>
      <c r="E28" s="21">
        <f>IF('Points'!F27=1,SUBSTITUTE('Points'!A27&amp;""," ","_")&amp;","&amp;SUBSTITUTE(ROUND('Points'!B27,3)&amp;"",",",".")&amp;","&amp;SUBSTITUTE(ROUND('Points'!C27,3)&amp;"",",",".")&amp;","&amp;SUBSTITUTE(ROUND(IF(ISNUMBER('Points'!D27),'Points'!D27,0),3)&amp;"",",",".")&amp;","&amp;'Points'!E27,"")</f>
        <v/>
      </c>
    </row>
    <row r="29">
      <c r="A29" s="21">
        <f>IF('Points'!F24=1,"POINT "&amp;SUBSTITUTE(ROUND('Points'!C24,3)&amp;"",",",".")&amp;","&amp;SUBSTITUTE(ROUND('Points'!B24,3)&amp;"",",",".")&amp;","&amp;SUBSTITUTE(ROUND(IF(ISNUMBER('Points'!D24),'Points'!D24,0),3)&amp;"",",","."),"")</f>
        <v/>
      </c>
      <c r="B29" s="21">
        <f>IF('Points'!F26=1,"-TEXT "&amp;SUBSTITUTE(ROUND('Points'!C26+'Points'!$I$6,3)&amp;"",",",".")&amp;","&amp;SUBSTITUTE(ROUND('Points'!B26+'Points'!$I$6,3)&amp;"",",",".")&amp;",0 "&amp;SUBSTITUTE(ROUND('Points'!$I$5,3)&amp;"",",",".")&amp;" 0 "&amp;SUBSTITUTE('Points'!A26&amp;""," ","_"),"")</f>
        <v/>
      </c>
      <c r="C29" s="21">
        <f>IF('Points'!F26=1,"-TEXT "&amp;SUBSTITUTE(ROUND('Points'!C26+'Points'!$I$6,3)&amp;"",",",".")&amp;","&amp;SUBSTITUTE(ROUND('Points'!B26+'Points'!$I$6-1.3*'Points'!$I$5,3)&amp;"",",",".")&amp;",0 "&amp;SUBSTITUTE(ROUND('Points'!$I$5,3)&amp;"",",",".")&amp;" 0 "&amp;IF(ISNUMBER('Points'!D26),SUBSTITUTE(FIXED('Points'!D26,'Points'!$I$7,TRUE),",","."),"-"),"")</f>
        <v/>
      </c>
      <c r="D29" s="21">
        <f>IF('Points'!F26=1,"-TEXT "&amp;SUBSTITUTE(ROUND('Points'!C26+'Points'!$I$6,3)&amp;"",",",".")&amp;","&amp;SUBSTITUTE(ROUND('Points'!B26+'Points'!$I$6-2.6*'Points'!$I$5,3)&amp;"",",",".")&amp;",0 "&amp;SUBSTITUTE(ROUND('Points'!$I$5,3)&amp;"",",",".")&amp;" 0 "&amp;IF(LEN('Points'!E26)&gt;0,SUBSTITUTE('Points'!E26&amp;""," ","_"),"-"),"")</f>
        <v/>
      </c>
      <c r="E29" s="21">
        <f>IF('Points'!F28=1,SUBSTITUTE('Points'!A28&amp;""," ","_")&amp;","&amp;SUBSTITUTE(ROUND('Points'!B28,3)&amp;"",",",".")&amp;","&amp;SUBSTITUTE(ROUND('Points'!C28,3)&amp;"",",",".")&amp;","&amp;SUBSTITUTE(ROUND(IF(ISNUMBER('Points'!D28),'Points'!D28,0),3)&amp;"",",",".")&amp;","&amp;'Points'!E28,"")</f>
        <v/>
      </c>
    </row>
    <row r="30">
      <c r="A30" s="21">
        <f>IF('Points'!F25=1,"POINT "&amp;SUBSTITUTE(ROUND('Points'!C25,3)&amp;"",",",".")&amp;","&amp;SUBSTITUTE(ROUND('Points'!B25,3)&amp;"",",",".")&amp;","&amp;SUBSTITUTE(ROUND(IF(ISNUMBER('Points'!D25),'Points'!D25,0),3)&amp;"",",","."),"")</f>
        <v/>
      </c>
      <c r="B30" s="21">
        <f>IF('Points'!F27=1,"-TEXT "&amp;SUBSTITUTE(ROUND('Points'!C27+'Points'!$I$6,3)&amp;"",",",".")&amp;","&amp;SUBSTITUTE(ROUND('Points'!B27+'Points'!$I$6,3)&amp;"",",",".")&amp;",0 "&amp;SUBSTITUTE(ROUND('Points'!$I$5,3)&amp;"",",",".")&amp;" 0 "&amp;SUBSTITUTE('Points'!A27&amp;""," ","_"),"")</f>
        <v/>
      </c>
      <c r="C30" s="21">
        <f>IF('Points'!F27=1,"-TEXT "&amp;SUBSTITUTE(ROUND('Points'!C27+'Points'!$I$6,3)&amp;"",",",".")&amp;","&amp;SUBSTITUTE(ROUND('Points'!B27+'Points'!$I$6-1.3*'Points'!$I$5,3)&amp;"",",",".")&amp;",0 "&amp;SUBSTITUTE(ROUND('Points'!$I$5,3)&amp;"",",",".")&amp;" 0 "&amp;IF(ISNUMBER('Points'!D27),SUBSTITUTE(FIXED('Points'!D27,'Points'!$I$7,TRUE),",","."),"-"),"")</f>
        <v/>
      </c>
      <c r="D30" s="21">
        <f>IF('Points'!F27=1,"-TEXT "&amp;SUBSTITUTE(ROUND('Points'!C27+'Points'!$I$6,3)&amp;"",",",".")&amp;","&amp;SUBSTITUTE(ROUND('Points'!B27+'Points'!$I$6-2.6*'Points'!$I$5,3)&amp;"",",",".")&amp;",0 "&amp;SUBSTITUTE(ROUND('Points'!$I$5,3)&amp;"",",",".")&amp;" 0 "&amp;IF(LEN('Points'!E27)&gt;0,SUBSTITUTE('Points'!E27&amp;""," ","_"),"-"),"")</f>
        <v/>
      </c>
      <c r="E30" s="21">
        <f>IF('Points'!F29=1,SUBSTITUTE('Points'!A29&amp;""," ","_")&amp;","&amp;SUBSTITUTE(ROUND('Points'!B29,3)&amp;"",",",".")&amp;","&amp;SUBSTITUTE(ROUND('Points'!C29,3)&amp;"",",",".")&amp;","&amp;SUBSTITUTE(ROUND(IF(ISNUMBER('Points'!D29),'Points'!D29,0),3)&amp;"",",",".")&amp;","&amp;'Points'!E29,"")</f>
        <v/>
      </c>
    </row>
    <row r="31">
      <c r="A31" s="21">
        <f>IF('Points'!F26=1,"POINT "&amp;SUBSTITUTE(ROUND('Points'!C26,3)&amp;"",",",".")&amp;","&amp;SUBSTITUTE(ROUND('Points'!B26,3)&amp;"",",",".")&amp;","&amp;SUBSTITUTE(ROUND(IF(ISNUMBER('Points'!D26),'Points'!D26,0),3)&amp;"",",","."),"")</f>
        <v/>
      </c>
      <c r="B31" s="21">
        <f>IF('Points'!F28=1,"-TEXT "&amp;SUBSTITUTE(ROUND('Points'!C28+'Points'!$I$6,3)&amp;"",",",".")&amp;","&amp;SUBSTITUTE(ROUND('Points'!B28+'Points'!$I$6,3)&amp;"",",",".")&amp;",0 "&amp;SUBSTITUTE(ROUND('Points'!$I$5,3)&amp;"",",",".")&amp;" 0 "&amp;SUBSTITUTE('Points'!A28&amp;""," ","_"),"")</f>
        <v/>
      </c>
      <c r="C31" s="21">
        <f>IF('Points'!F28=1,"-TEXT "&amp;SUBSTITUTE(ROUND('Points'!C28+'Points'!$I$6,3)&amp;"",",",".")&amp;","&amp;SUBSTITUTE(ROUND('Points'!B28+'Points'!$I$6-1.3*'Points'!$I$5,3)&amp;"",",",".")&amp;",0 "&amp;SUBSTITUTE(ROUND('Points'!$I$5,3)&amp;"",",",".")&amp;" 0 "&amp;IF(ISNUMBER('Points'!D28),SUBSTITUTE(FIXED('Points'!D28,'Points'!$I$7,TRUE),",","."),"-"),"")</f>
        <v/>
      </c>
      <c r="D31" s="21">
        <f>IF('Points'!F28=1,"-TEXT "&amp;SUBSTITUTE(ROUND('Points'!C28+'Points'!$I$6,3)&amp;"",",",".")&amp;","&amp;SUBSTITUTE(ROUND('Points'!B28+'Points'!$I$6-2.6*'Points'!$I$5,3)&amp;"",",",".")&amp;",0 "&amp;SUBSTITUTE(ROUND('Points'!$I$5,3)&amp;"",",",".")&amp;" 0 "&amp;IF(LEN('Points'!E28)&gt;0,SUBSTITUTE('Points'!E28&amp;""," ","_"),"-"),"")</f>
        <v/>
      </c>
      <c r="E31" s="21">
        <f>IF('Points'!F30=1,SUBSTITUTE('Points'!A30&amp;""," ","_")&amp;","&amp;SUBSTITUTE(ROUND('Points'!B30,3)&amp;"",",",".")&amp;","&amp;SUBSTITUTE(ROUND('Points'!C30,3)&amp;"",",",".")&amp;","&amp;SUBSTITUTE(ROUND(IF(ISNUMBER('Points'!D30),'Points'!D30,0),3)&amp;"",",",".")&amp;","&amp;'Points'!E30,"")</f>
        <v/>
      </c>
    </row>
    <row r="32">
      <c r="A32" s="21">
        <f>IF('Points'!F27=1,"POINT "&amp;SUBSTITUTE(ROUND('Points'!C27,3)&amp;"",",",".")&amp;","&amp;SUBSTITUTE(ROUND('Points'!B27,3)&amp;"",",",".")&amp;","&amp;SUBSTITUTE(ROUND(IF(ISNUMBER('Points'!D27),'Points'!D27,0),3)&amp;"",",","."),"")</f>
        <v/>
      </c>
      <c r="B32" s="21">
        <f>IF('Points'!F29=1,"-TEXT "&amp;SUBSTITUTE(ROUND('Points'!C29+'Points'!$I$6,3)&amp;"",",",".")&amp;","&amp;SUBSTITUTE(ROUND('Points'!B29+'Points'!$I$6,3)&amp;"",",",".")&amp;",0 "&amp;SUBSTITUTE(ROUND('Points'!$I$5,3)&amp;"",",",".")&amp;" 0 "&amp;SUBSTITUTE('Points'!A29&amp;""," ","_"),"")</f>
        <v/>
      </c>
      <c r="C32" s="21">
        <f>IF('Points'!F29=1,"-TEXT "&amp;SUBSTITUTE(ROUND('Points'!C29+'Points'!$I$6,3)&amp;"",",",".")&amp;","&amp;SUBSTITUTE(ROUND('Points'!B29+'Points'!$I$6-1.3*'Points'!$I$5,3)&amp;"",",",".")&amp;",0 "&amp;SUBSTITUTE(ROUND('Points'!$I$5,3)&amp;"",",",".")&amp;" 0 "&amp;IF(ISNUMBER('Points'!D29),SUBSTITUTE(FIXED('Points'!D29,'Points'!$I$7,TRUE),",","."),"-"),"")</f>
        <v/>
      </c>
      <c r="D32" s="21">
        <f>IF('Points'!F29=1,"-TEXT "&amp;SUBSTITUTE(ROUND('Points'!C29+'Points'!$I$6,3)&amp;"",",",".")&amp;","&amp;SUBSTITUTE(ROUND('Points'!B29+'Points'!$I$6-2.6*'Points'!$I$5,3)&amp;"",",",".")&amp;",0 "&amp;SUBSTITUTE(ROUND('Points'!$I$5,3)&amp;"",",",".")&amp;" 0 "&amp;IF(LEN('Points'!E29)&gt;0,SUBSTITUTE('Points'!E29&amp;""," ","_"),"-"),"")</f>
        <v/>
      </c>
      <c r="E32" s="21">
        <f>IF('Points'!F31=1,SUBSTITUTE('Points'!A31&amp;""," ","_")&amp;","&amp;SUBSTITUTE(ROUND('Points'!B31,3)&amp;"",",",".")&amp;","&amp;SUBSTITUTE(ROUND('Points'!C31,3)&amp;"",",",".")&amp;","&amp;SUBSTITUTE(ROUND(IF(ISNUMBER('Points'!D31),'Points'!D31,0),3)&amp;"",",",".")&amp;","&amp;'Points'!E31,"")</f>
        <v/>
      </c>
    </row>
    <row r="33">
      <c r="A33" s="21">
        <f>IF('Points'!F28=1,"POINT "&amp;SUBSTITUTE(ROUND('Points'!C28,3)&amp;"",",",".")&amp;","&amp;SUBSTITUTE(ROUND('Points'!B28,3)&amp;"",",",".")&amp;","&amp;SUBSTITUTE(ROUND(IF(ISNUMBER('Points'!D28),'Points'!D28,0),3)&amp;"",",","."),"")</f>
        <v/>
      </c>
      <c r="B33" s="21">
        <f>IF('Points'!F30=1,"-TEXT "&amp;SUBSTITUTE(ROUND('Points'!C30+'Points'!$I$6,3)&amp;"",",",".")&amp;","&amp;SUBSTITUTE(ROUND('Points'!B30+'Points'!$I$6,3)&amp;"",",",".")&amp;",0 "&amp;SUBSTITUTE(ROUND('Points'!$I$5,3)&amp;"",",",".")&amp;" 0 "&amp;SUBSTITUTE('Points'!A30&amp;""," ","_"),"")</f>
        <v/>
      </c>
      <c r="C33" s="21">
        <f>IF('Points'!F30=1,"-TEXT "&amp;SUBSTITUTE(ROUND('Points'!C30+'Points'!$I$6,3)&amp;"",",",".")&amp;","&amp;SUBSTITUTE(ROUND('Points'!B30+'Points'!$I$6-1.3*'Points'!$I$5,3)&amp;"",",",".")&amp;",0 "&amp;SUBSTITUTE(ROUND('Points'!$I$5,3)&amp;"",",",".")&amp;" 0 "&amp;IF(ISNUMBER('Points'!D30),SUBSTITUTE(FIXED('Points'!D30,'Points'!$I$7,TRUE),",","."),"-"),"")</f>
        <v/>
      </c>
      <c r="D33" s="21">
        <f>IF('Points'!F30=1,"-TEXT "&amp;SUBSTITUTE(ROUND('Points'!C30+'Points'!$I$6,3)&amp;"",",",".")&amp;","&amp;SUBSTITUTE(ROUND('Points'!B30+'Points'!$I$6-2.6*'Points'!$I$5,3)&amp;"",",",".")&amp;",0 "&amp;SUBSTITUTE(ROUND('Points'!$I$5,3)&amp;"",",",".")&amp;" 0 "&amp;IF(LEN('Points'!E30)&gt;0,SUBSTITUTE('Points'!E30&amp;""," ","_"),"-"),"")</f>
        <v/>
      </c>
      <c r="E33" s="21">
        <f>IF('Points'!F32=1,SUBSTITUTE('Points'!A32&amp;""," ","_")&amp;","&amp;SUBSTITUTE(ROUND('Points'!B32,3)&amp;"",",",".")&amp;","&amp;SUBSTITUTE(ROUND('Points'!C32,3)&amp;"",",",".")&amp;","&amp;SUBSTITUTE(ROUND(IF(ISNUMBER('Points'!D32),'Points'!D32,0),3)&amp;"",",",".")&amp;","&amp;'Points'!E32,"")</f>
        <v/>
      </c>
    </row>
    <row r="34">
      <c r="A34" s="21">
        <f>IF('Points'!F29=1,"POINT "&amp;SUBSTITUTE(ROUND('Points'!C29,3)&amp;"",",",".")&amp;","&amp;SUBSTITUTE(ROUND('Points'!B29,3)&amp;"",",",".")&amp;","&amp;SUBSTITUTE(ROUND(IF(ISNUMBER('Points'!D29),'Points'!D29,0),3)&amp;"",",","."),"")</f>
        <v/>
      </c>
      <c r="B34" s="21">
        <f>IF('Points'!F31=1,"-TEXT "&amp;SUBSTITUTE(ROUND('Points'!C31+'Points'!$I$6,3)&amp;"",",",".")&amp;","&amp;SUBSTITUTE(ROUND('Points'!B31+'Points'!$I$6,3)&amp;"",",",".")&amp;",0 "&amp;SUBSTITUTE(ROUND('Points'!$I$5,3)&amp;"",",",".")&amp;" 0 "&amp;SUBSTITUTE('Points'!A31&amp;""," ","_"),"")</f>
        <v/>
      </c>
      <c r="C34" s="21">
        <f>IF('Points'!F31=1,"-TEXT "&amp;SUBSTITUTE(ROUND('Points'!C31+'Points'!$I$6,3)&amp;"",",",".")&amp;","&amp;SUBSTITUTE(ROUND('Points'!B31+'Points'!$I$6-1.3*'Points'!$I$5,3)&amp;"",",",".")&amp;",0 "&amp;SUBSTITUTE(ROUND('Points'!$I$5,3)&amp;"",",",".")&amp;" 0 "&amp;IF(ISNUMBER('Points'!D31),SUBSTITUTE(FIXED('Points'!D31,'Points'!$I$7,TRUE),",","."),"-"),"")</f>
        <v/>
      </c>
      <c r="D34" s="21">
        <f>IF('Points'!F31=1,"-TEXT "&amp;SUBSTITUTE(ROUND('Points'!C31+'Points'!$I$6,3)&amp;"",",",".")&amp;","&amp;SUBSTITUTE(ROUND('Points'!B31+'Points'!$I$6-2.6*'Points'!$I$5,3)&amp;"",",",".")&amp;",0 "&amp;SUBSTITUTE(ROUND('Points'!$I$5,3)&amp;"",",",".")&amp;" 0 "&amp;IF(LEN('Points'!E31)&gt;0,SUBSTITUTE('Points'!E31&amp;""," ","_"),"-"),"")</f>
        <v/>
      </c>
      <c r="E34" s="21">
        <f>IF('Points'!F33=1,SUBSTITUTE('Points'!A33&amp;""," ","_")&amp;","&amp;SUBSTITUTE(ROUND('Points'!B33,3)&amp;"",",",".")&amp;","&amp;SUBSTITUTE(ROUND('Points'!C33,3)&amp;"",",",".")&amp;","&amp;SUBSTITUTE(ROUND(IF(ISNUMBER('Points'!D33),'Points'!D33,0),3)&amp;"",",",".")&amp;","&amp;'Points'!E33,"")</f>
        <v/>
      </c>
    </row>
    <row r="35">
      <c r="A35" s="21">
        <f>IF('Points'!F30=1,"POINT "&amp;SUBSTITUTE(ROUND('Points'!C30,3)&amp;"",",",".")&amp;","&amp;SUBSTITUTE(ROUND('Points'!B30,3)&amp;"",",",".")&amp;","&amp;SUBSTITUTE(ROUND(IF(ISNUMBER('Points'!D30),'Points'!D30,0),3)&amp;"",",","."),"")</f>
        <v/>
      </c>
      <c r="B35" s="21">
        <f>IF('Points'!F32=1,"-TEXT "&amp;SUBSTITUTE(ROUND('Points'!C32+'Points'!$I$6,3)&amp;"",",",".")&amp;","&amp;SUBSTITUTE(ROUND('Points'!B32+'Points'!$I$6,3)&amp;"",",",".")&amp;",0 "&amp;SUBSTITUTE(ROUND('Points'!$I$5,3)&amp;"",",",".")&amp;" 0 "&amp;SUBSTITUTE('Points'!A32&amp;""," ","_"),"")</f>
        <v/>
      </c>
      <c r="C35" s="21">
        <f>IF('Points'!F32=1,"-TEXT "&amp;SUBSTITUTE(ROUND('Points'!C32+'Points'!$I$6,3)&amp;"",",",".")&amp;","&amp;SUBSTITUTE(ROUND('Points'!B32+'Points'!$I$6-1.3*'Points'!$I$5,3)&amp;"",",",".")&amp;",0 "&amp;SUBSTITUTE(ROUND('Points'!$I$5,3)&amp;"",",",".")&amp;" 0 "&amp;IF(ISNUMBER('Points'!D32),SUBSTITUTE(FIXED('Points'!D32,'Points'!$I$7,TRUE),",","."),"-"),"")</f>
        <v/>
      </c>
      <c r="D35" s="21">
        <f>IF('Points'!F32=1,"-TEXT "&amp;SUBSTITUTE(ROUND('Points'!C32+'Points'!$I$6,3)&amp;"",",",".")&amp;","&amp;SUBSTITUTE(ROUND('Points'!B32+'Points'!$I$6-2.6*'Points'!$I$5,3)&amp;"",",",".")&amp;",0 "&amp;SUBSTITUTE(ROUND('Points'!$I$5,3)&amp;"",",",".")&amp;" 0 "&amp;IF(LEN('Points'!E32)&gt;0,SUBSTITUTE('Points'!E32&amp;""," ","_"),"-"),"")</f>
        <v/>
      </c>
      <c r="E35" s="21">
        <f>IF('Points'!F34=1,SUBSTITUTE('Points'!A34&amp;""," ","_")&amp;","&amp;SUBSTITUTE(ROUND('Points'!B34,3)&amp;"",",",".")&amp;","&amp;SUBSTITUTE(ROUND('Points'!C34,3)&amp;"",",",".")&amp;","&amp;SUBSTITUTE(ROUND(IF(ISNUMBER('Points'!D34),'Points'!D34,0),3)&amp;"",",",".")&amp;","&amp;'Points'!E34,"")</f>
        <v/>
      </c>
    </row>
    <row r="36">
      <c r="A36" s="21">
        <f>IF('Points'!F31=1,"POINT "&amp;SUBSTITUTE(ROUND('Points'!C31,3)&amp;"",",",".")&amp;","&amp;SUBSTITUTE(ROUND('Points'!B31,3)&amp;"",",",".")&amp;","&amp;SUBSTITUTE(ROUND(IF(ISNUMBER('Points'!D31),'Points'!D31,0),3)&amp;"",",","."),"")</f>
        <v/>
      </c>
      <c r="B36" s="21">
        <f>IF('Points'!F33=1,"-TEXT "&amp;SUBSTITUTE(ROUND('Points'!C33+'Points'!$I$6,3)&amp;"",",",".")&amp;","&amp;SUBSTITUTE(ROUND('Points'!B33+'Points'!$I$6,3)&amp;"",",",".")&amp;",0 "&amp;SUBSTITUTE(ROUND('Points'!$I$5,3)&amp;"",",",".")&amp;" 0 "&amp;SUBSTITUTE('Points'!A33&amp;""," ","_"),"")</f>
        <v/>
      </c>
      <c r="C36" s="21">
        <f>IF('Points'!F33=1,"-TEXT "&amp;SUBSTITUTE(ROUND('Points'!C33+'Points'!$I$6,3)&amp;"",",",".")&amp;","&amp;SUBSTITUTE(ROUND('Points'!B33+'Points'!$I$6-1.3*'Points'!$I$5,3)&amp;"",",",".")&amp;",0 "&amp;SUBSTITUTE(ROUND('Points'!$I$5,3)&amp;"",",",".")&amp;" 0 "&amp;IF(ISNUMBER('Points'!D33),SUBSTITUTE(FIXED('Points'!D33,'Points'!$I$7,TRUE),",","."),"-"),"")</f>
        <v/>
      </c>
      <c r="D36" s="21">
        <f>IF('Points'!F33=1,"-TEXT "&amp;SUBSTITUTE(ROUND('Points'!C33+'Points'!$I$6,3)&amp;"",",",".")&amp;","&amp;SUBSTITUTE(ROUND('Points'!B33+'Points'!$I$6-2.6*'Points'!$I$5,3)&amp;"",",",".")&amp;",0 "&amp;SUBSTITUTE(ROUND('Points'!$I$5,3)&amp;"",",",".")&amp;" 0 "&amp;IF(LEN('Points'!E33)&gt;0,SUBSTITUTE('Points'!E33&amp;""," ","_"),"-"),"")</f>
        <v/>
      </c>
      <c r="E36" s="21">
        <f>IF('Points'!F35=1,SUBSTITUTE('Points'!A35&amp;""," ","_")&amp;","&amp;SUBSTITUTE(ROUND('Points'!B35,3)&amp;"",",",".")&amp;","&amp;SUBSTITUTE(ROUND('Points'!C35,3)&amp;"",",",".")&amp;","&amp;SUBSTITUTE(ROUND(IF(ISNUMBER('Points'!D35),'Points'!D35,0),3)&amp;"",",",".")&amp;","&amp;'Points'!E35,"")</f>
        <v/>
      </c>
    </row>
    <row r="37">
      <c r="A37" s="21">
        <f>IF('Points'!F32=1,"POINT "&amp;SUBSTITUTE(ROUND('Points'!C32,3)&amp;"",",",".")&amp;","&amp;SUBSTITUTE(ROUND('Points'!B32,3)&amp;"",",",".")&amp;","&amp;SUBSTITUTE(ROUND(IF(ISNUMBER('Points'!D32),'Points'!D32,0),3)&amp;"",",","."),"")</f>
        <v/>
      </c>
      <c r="B37" s="21">
        <f>IF('Points'!F34=1,"-TEXT "&amp;SUBSTITUTE(ROUND('Points'!C34+'Points'!$I$6,3)&amp;"",",",".")&amp;","&amp;SUBSTITUTE(ROUND('Points'!B34+'Points'!$I$6,3)&amp;"",",",".")&amp;",0 "&amp;SUBSTITUTE(ROUND('Points'!$I$5,3)&amp;"",",",".")&amp;" 0 "&amp;SUBSTITUTE('Points'!A34&amp;""," ","_"),"")</f>
        <v/>
      </c>
      <c r="C37" s="21">
        <f>IF('Points'!F34=1,"-TEXT "&amp;SUBSTITUTE(ROUND('Points'!C34+'Points'!$I$6,3)&amp;"",",",".")&amp;","&amp;SUBSTITUTE(ROUND('Points'!B34+'Points'!$I$6-1.3*'Points'!$I$5,3)&amp;"",",",".")&amp;",0 "&amp;SUBSTITUTE(ROUND('Points'!$I$5,3)&amp;"",",",".")&amp;" 0 "&amp;IF(ISNUMBER('Points'!D34),SUBSTITUTE(FIXED('Points'!D34,'Points'!$I$7,TRUE),",","."),"-"),"")</f>
        <v/>
      </c>
      <c r="D37" s="21">
        <f>IF('Points'!F34=1,"-TEXT "&amp;SUBSTITUTE(ROUND('Points'!C34+'Points'!$I$6,3)&amp;"",",",".")&amp;","&amp;SUBSTITUTE(ROUND('Points'!B34+'Points'!$I$6-2.6*'Points'!$I$5,3)&amp;"",",",".")&amp;",0 "&amp;SUBSTITUTE(ROUND('Points'!$I$5,3)&amp;"",",",".")&amp;" 0 "&amp;IF(LEN('Points'!E34)&gt;0,SUBSTITUTE('Points'!E34&amp;""," ","_"),"-"),"")</f>
        <v/>
      </c>
      <c r="E37" s="21">
        <f>IF('Points'!F36=1,SUBSTITUTE('Points'!A36&amp;""," ","_")&amp;","&amp;SUBSTITUTE(ROUND('Points'!B36,3)&amp;"",",",".")&amp;","&amp;SUBSTITUTE(ROUND('Points'!C36,3)&amp;"",",",".")&amp;","&amp;SUBSTITUTE(ROUND(IF(ISNUMBER('Points'!D36),'Points'!D36,0),3)&amp;"",",",".")&amp;","&amp;'Points'!E36,"")</f>
        <v/>
      </c>
    </row>
    <row r="38">
      <c r="A38" s="21">
        <f>IF('Points'!F33=1,"POINT "&amp;SUBSTITUTE(ROUND('Points'!C33,3)&amp;"",",",".")&amp;","&amp;SUBSTITUTE(ROUND('Points'!B33,3)&amp;"",",",".")&amp;","&amp;SUBSTITUTE(ROUND(IF(ISNUMBER('Points'!D33),'Points'!D33,0),3)&amp;"",",","."),"")</f>
        <v/>
      </c>
      <c r="B38" s="21">
        <f>IF('Points'!F35=1,"-TEXT "&amp;SUBSTITUTE(ROUND('Points'!C35+'Points'!$I$6,3)&amp;"",",",".")&amp;","&amp;SUBSTITUTE(ROUND('Points'!B35+'Points'!$I$6,3)&amp;"",",",".")&amp;",0 "&amp;SUBSTITUTE(ROUND('Points'!$I$5,3)&amp;"",",",".")&amp;" 0 "&amp;SUBSTITUTE('Points'!A35&amp;""," ","_"),"")</f>
        <v/>
      </c>
      <c r="C38" s="21">
        <f>IF('Points'!F35=1,"-TEXT "&amp;SUBSTITUTE(ROUND('Points'!C35+'Points'!$I$6,3)&amp;"",",",".")&amp;","&amp;SUBSTITUTE(ROUND('Points'!B35+'Points'!$I$6-1.3*'Points'!$I$5,3)&amp;"",",",".")&amp;",0 "&amp;SUBSTITUTE(ROUND('Points'!$I$5,3)&amp;"",",",".")&amp;" 0 "&amp;IF(ISNUMBER('Points'!D35),SUBSTITUTE(FIXED('Points'!D35,'Points'!$I$7,TRUE),",","."),"-"),"")</f>
        <v/>
      </c>
      <c r="D38" s="21">
        <f>IF('Points'!F35=1,"-TEXT "&amp;SUBSTITUTE(ROUND('Points'!C35+'Points'!$I$6,3)&amp;"",",",".")&amp;","&amp;SUBSTITUTE(ROUND('Points'!B35+'Points'!$I$6-2.6*'Points'!$I$5,3)&amp;"",",",".")&amp;",0 "&amp;SUBSTITUTE(ROUND('Points'!$I$5,3)&amp;"",",",".")&amp;" 0 "&amp;IF(LEN('Points'!E35)&gt;0,SUBSTITUTE('Points'!E35&amp;""," ","_"),"-"),"")</f>
        <v/>
      </c>
      <c r="E38" s="21">
        <f>IF('Points'!F37=1,SUBSTITUTE('Points'!A37&amp;""," ","_")&amp;","&amp;SUBSTITUTE(ROUND('Points'!B37,3)&amp;"",",",".")&amp;","&amp;SUBSTITUTE(ROUND('Points'!C37,3)&amp;"",",",".")&amp;","&amp;SUBSTITUTE(ROUND(IF(ISNUMBER('Points'!D37),'Points'!D37,0),3)&amp;"",",",".")&amp;","&amp;'Points'!E37,"")</f>
        <v/>
      </c>
    </row>
    <row r="39">
      <c r="A39" s="21">
        <f>IF('Points'!F34=1,"POINT "&amp;SUBSTITUTE(ROUND('Points'!C34,3)&amp;"",",",".")&amp;","&amp;SUBSTITUTE(ROUND('Points'!B34,3)&amp;"",",",".")&amp;","&amp;SUBSTITUTE(ROUND(IF(ISNUMBER('Points'!D34),'Points'!D34,0),3)&amp;"",",","."),"")</f>
        <v/>
      </c>
      <c r="B39" s="21">
        <f>IF('Points'!F36=1,"-TEXT "&amp;SUBSTITUTE(ROUND('Points'!C36+'Points'!$I$6,3)&amp;"",",",".")&amp;","&amp;SUBSTITUTE(ROUND('Points'!B36+'Points'!$I$6,3)&amp;"",",",".")&amp;",0 "&amp;SUBSTITUTE(ROUND('Points'!$I$5,3)&amp;"",",",".")&amp;" 0 "&amp;SUBSTITUTE('Points'!A36&amp;""," ","_"),"")</f>
        <v/>
      </c>
      <c r="C39" s="21">
        <f>IF('Points'!F36=1,"-TEXT "&amp;SUBSTITUTE(ROUND('Points'!C36+'Points'!$I$6,3)&amp;"",",",".")&amp;","&amp;SUBSTITUTE(ROUND('Points'!B36+'Points'!$I$6-1.3*'Points'!$I$5,3)&amp;"",",",".")&amp;",0 "&amp;SUBSTITUTE(ROUND('Points'!$I$5,3)&amp;"",",",".")&amp;" 0 "&amp;IF(ISNUMBER('Points'!D36),SUBSTITUTE(FIXED('Points'!D36,'Points'!$I$7,TRUE),",","."),"-"),"")</f>
        <v/>
      </c>
      <c r="D39" s="21">
        <f>IF('Points'!F36=1,"-TEXT "&amp;SUBSTITUTE(ROUND('Points'!C36+'Points'!$I$6,3)&amp;"",",",".")&amp;","&amp;SUBSTITUTE(ROUND('Points'!B36+'Points'!$I$6-2.6*'Points'!$I$5,3)&amp;"",",",".")&amp;",0 "&amp;SUBSTITUTE(ROUND('Points'!$I$5,3)&amp;"",",",".")&amp;" 0 "&amp;IF(LEN('Points'!E36)&gt;0,SUBSTITUTE('Points'!E36&amp;""," ","_"),"-"),"")</f>
        <v/>
      </c>
      <c r="E39" s="21">
        <f>IF('Points'!F38=1,SUBSTITUTE('Points'!A38&amp;""," ","_")&amp;","&amp;SUBSTITUTE(ROUND('Points'!B38,3)&amp;"",",",".")&amp;","&amp;SUBSTITUTE(ROUND('Points'!C38,3)&amp;"",",",".")&amp;","&amp;SUBSTITUTE(ROUND(IF(ISNUMBER('Points'!D38),'Points'!D38,0),3)&amp;"",",",".")&amp;","&amp;'Points'!E38,"")</f>
        <v/>
      </c>
    </row>
    <row r="40">
      <c r="A40" s="21">
        <f>IF('Points'!F35=1,"POINT "&amp;SUBSTITUTE(ROUND('Points'!C35,3)&amp;"",",",".")&amp;","&amp;SUBSTITUTE(ROUND('Points'!B35,3)&amp;"",",",".")&amp;","&amp;SUBSTITUTE(ROUND(IF(ISNUMBER('Points'!D35),'Points'!D35,0),3)&amp;"",",","."),"")</f>
        <v/>
      </c>
      <c r="B40" s="21">
        <f>IF('Points'!F37=1,"-TEXT "&amp;SUBSTITUTE(ROUND('Points'!C37+'Points'!$I$6,3)&amp;"",",",".")&amp;","&amp;SUBSTITUTE(ROUND('Points'!B37+'Points'!$I$6,3)&amp;"",",",".")&amp;",0 "&amp;SUBSTITUTE(ROUND('Points'!$I$5,3)&amp;"",",",".")&amp;" 0 "&amp;SUBSTITUTE('Points'!A37&amp;""," ","_"),"")</f>
        <v/>
      </c>
      <c r="C40" s="21">
        <f>IF('Points'!F37=1,"-TEXT "&amp;SUBSTITUTE(ROUND('Points'!C37+'Points'!$I$6,3)&amp;"",",",".")&amp;","&amp;SUBSTITUTE(ROUND('Points'!B37+'Points'!$I$6-1.3*'Points'!$I$5,3)&amp;"",",",".")&amp;",0 "&amp;SUBSTITUTE(ROUND('Points'!$I$5,3)&amp;"",",",".")&amp;" 0 "&amp;IF(ISNUMBER('Points'!D37),SUBSTITUTE(FIXED('Points'!D37,'Points'!$I$7,TRUE),",","."),"-"),"")</f>
        <v/>
      </c>
      <c r="D40" s="21">
        <f>IF('Points'!F37=1,"-TEXT "&amp;SUBSTITUTE(ROUND('Points'!C37+'Points'!$I$6,3)&amp;"",",",".")&amp;","&amp;SUBSTITUTE(ROUND('Points'!B37+'Points'!$I$6-2.6*'Points'!$I$5,3)&amp;"",",",".")&amp;",0 "&amp;SUBSTITUTE(ROUND('Points'!$I$5,3)&amp;"",",",".")&amp;" 0 "&amp;IF(LEN('Points'!E37)&gt;0,SUBSTITUTE('Points'!E37&amp;""," ","_"),"-"),"")</f>
        <v/>
      </c>
      <c r="E40" s="21">
        <f>IF('Points'!F39=1,SUBSTITUTE('Points'!A39&amp;""," ","_")&amp;","&amp;SUBSTITUTE(ROUND('Points'!B39,3)&amp;"",",",".")&amp;","&amp;SUBSTITUTE(ROUND('Points'!C39,3)&amp;"",",",".")&amp;","&amp;SUBSTITUTE(ROUND(IF(ISNUMBER('Points'!D39),'Points'!D39,0),3)&amp;"",",",".")&amp;","&amp;'Points'!E39,"")</f>
        <v/>
      </c>
    </row>
    <row r="41">
      <c r="A41" s="21">
        <f>IF('Points'!F36=1,"POINT "&amp;SUBSTITUTE(ROUND('Points'!C36,3)&amp;"",",",".")&amp;","&amp;SUBSTITUTE(ROUND('Points'!B36,3)&amp;"",",",".")&amp;","&amp;SUBSTITUTE(ROUND(IF(ISNUMBER('Points'!D36),'Points'!D36,0),3)&amp;"",",","."),"")</f>
        <v/>
      </c>
      <c r="B41" s="21">
        <f>IF('Points'!F38=1,"-TEXT "&amp;SUBSTITUTE(ROUND('Points'!C38+'Points'!$I$6,3)&amp;"",",",".")&amp;","&amp;SUBSTITUTE(ROUND('Points'!B38+'Points'!$I$6,3)&amp;"",",",".")&amp;",0 "&amp;SUBSTITUTE(ROUND('Points'!$I$5,3)&amp;"",",",".")&amp;" 0 "&amp;SUBSTITUTE('Points'!A38&amp;""," ","_"),"")</f>
        <v/>
      </c>
      <c r="C41" s="21">
        <f>IF('Points'!F38=1,"-TEXT "&amp;SUBSTITUTE(ROUND('Points'!C38+'Points'!$I$6,3)&amp;"",",",".")&amp;","&amp;SUBSTITUTE(ROUND('Points'!B38+'Points'!$I$6-1.3*'Points'!$I$5,3)&amp;"",",",".")&amp;",0 "&amp;SUBSTITUTE(ROUND('Points'!$I$5,3)&amp;"",",",".")&amp;" 0 "&amp;IF(ISNUMBER('Points'!D38),SUBSTITUTE(FIXED('Points'!D38,'Points'!$I$7,TRUE),",","."),"-"),"")</f>
        <v/>
      </c>
      <c r="D41" s="21">
        <f>IF('Points'!F38=1,"-TEXT "&amp;SUBSTITUTE(ROUND('Points'!C38+'Points'!$I$6,3)&amp;"",",",".")&amp;","&amp;SUBSTITUTE(ROUND('Points'!B38+'Points'!$I$6-2.6*'Points'!$I$5,3)&amp;"",",",".")&amp;",0 "&amp;SUBSTITUTE(ROUND('Points'!$I$5,3)&amp;"",",",".")&amp;" 0 "&amp;IF(LEN('Points'!E38)&gt;0,SUBSTITUTE('Points'!E38&amp;""," ","_"),"-"),"")</f>
        <v/>
      </c>
      <c r="E41" s="21">
        <f>IF('Points'!F40=1,SUBSTITUTE('Points'!A40&amp;""," ","_")&amp;","&amp;SUBSTITUTE(ROUND('Points'!B40,3)&amp;"",",",".")&amp;","&amp;SUBSTITUTE(ROUND('Points'!C40,3)&amp;"",",",".")&amp;","&amp;SUBSTITUTE(ROUND(IF(ISNUMBER('Points'!D40),'Points'!D40,0),3)&amp;"",",",".")&amp;","&amp;'Points'!E40,"")</f>
        <v/>
      </c>
    </row>
    <row r="42">
      <c r="A42" s="21">
        <f>IF('Points'!F37=1,"POINT "&amp;SUBSTITUTE(ROUND('Points'!C37,3)&amp;"",",",".")&amp;","&amp;SUBSTITUTE(ROUND('Points'!B37,3)&amp;"",",",".")&amp;","&amp;SUBSTITUTE(ROUND(IF(ISNUMBER('Points'!D37),'Points'!D37,0),3)&amp;"",",","."),"")</f>
        <v/>
      </c>
      <c r="B42" s="21">
        <f>IF('Points'!F39=1,"-TEXT "&amp;SUBSTITUTE(ROUND('Points'!C39+'Points'!$I$6,3)&amp;"",",",".")&amp;","&amp;SUBSTITUTE(ROUND('Points'!B39+'Points'!$I$6,3)&amp;"",",",".")&amp;",0 "&amp;SUBSTITUTE(ROUND('Points'!$I$5,3)&amp;"",",",".")&amp;" 0 "&amp;SUBSTITUTE('Points'!A39&amp;""," ","_"),"")</f>
        <v/>
      </c>
      <c r="C42" s="21">
        <f>IF('Points'!F39=1,"-TEXT "&amp;SUBSTITUTE(ROUND('Points'!C39+'Points'!$I$6,3)&amp;"",",",".")&amp;","&amp;SUBSTITUTE(ROUND('Points'!B39+'Points'!$I$6-1.3*'Points'!$I$5,3)&amp;"",",",".")&amp;",0 "&amp;SUBSTITUTE(ROUND('Points'!$I$5,3)&amp;"",",",".")&amp;" 0 "&amp;IF(ISNUMBER('Points'!D39),SUBSTITUTE(FIXED('Points'!D39,'Points'!$I$7,TRUE),",","."),"-"),"")</f>
        <v/>
      </c>
      <c r="D42" s="21">
        <f>IF('Points'!F39=1,"-TEXT "&amp;SUBSTITUTE(ROUND('Points'!C39+'Points'!$I$6,3)&amp;"",",",".")&amp;","&amp;SUBSTITUTE(ROUND('Points'!B39+'Points'!$I$6-2.6*'Points'!$I$5,3)&amp;"",",",".")&amp;",0 "&amp;SUBSTITUTE(ROUND('Points'!$I$5,3)&amp;"",",",".")&amp;" 0 "&amp;IF(LEN('Points'!E39)&gt;0,SUBSTITUTE('Points'!E39&amp;""," ","_"),"-"),"")</f>
        <v/>
      </c>
      <c r="E42" s="21">
        <f>IF('Points'!F41=1,SUBSTITUTE('Points'!A41&amp;""," ","_")&amp;","&amp;SUBSTITUTE(ROUND('Points'!B41,3)&amp;"",",",".")&amp;","&amp;SUBSTITUTE(ROUND('Points'!C41,3)&amp;"",",",".")&amp;","&amp;SUBSTITUTE(ROUND(IF(ISNUMBER('Points'!D41),'Points'!D41,0),3)&amp;"",",",".")&amp;","&amp;'Points'!E41,"")</f>
        <v/>
      </c>
    </row>
    <row r="43">
      <c r="A43" s="21">
        <f>IF('Points'!F38=1,"POINT "&amp;SUBSTITUTE(ROUND('Points'!C38,3)&amp;"",",",".")&amp;","&amp;SUBSTITUTE(ROUND('Points'!B38,3)&amp;"",",",".")&amp;","&amp;SUBSTITUTE(ROUND(IF(ISNUMBER('Points'!D38),'Points'!D38,0),3)&amp;"",",","."),"")</f>
        <v/>
      </c>
      <c r="B43" s="21">
        <f>IF('Points'!F40=1,"-TEXT "&amp;SUBSTITUTE(ROUND('Points'!C40+'Points'!$I$6,3)&amp;"",",",".")&amp;","&amp;SUBSTITUTE(ROUND('Points'!B40+'Points'!$I$6,3)&amp;"",",",".")&amp;",0 "&amp;SUBSTITUTE(ROUND('Points'!$I$5,3)&amp;"",",",".")&amp;" 0 "&amp;SUBSTITUTE('Points'!A40&amp;""," ","_"),"")</f>
        <v/>
      </c>
      <c r="C43" s="21">
        <f>IF('Points'!F40=1,"-TEXT "&amp;SUBSTITUTE(ROUND('Points'!C40+'Points'!$I$6,3)&amp;"",",",".")&amp;","&amp;SUBSTITUTE(ROUND('Points'!B40+'Points'!$I$6-1.3*'Points'!$I$5,3)&amp;"",",",".")&amp;",0 "&amp;SUBSTITUTE(ROUND('Points'!$I$5,3)&amp;"",",",".")&amp;" 0 "&amp;IF(ISNUMBER('Points'!D40),SUBSTITUTE(FIXED('Points'!D40,'Points'!$I$7,TRUE),",","."),"-"),"")</f>
        <v/>
      </c>
      <c r="D43" s="21">
        <f>IF('Points'!F40=1,"-TEXT "&amp;SUBSTITUTE(ROUND('Points'!C40+'Points'!$I$6,3)&amp;"",",",".")&amp;","&amp;SUBSTITUTE(ROUND('Points'!B40+'Points'!$I$6-2.6*'Points'!$I$5,3)&amp;"",",",".")&amp;",0 "&amp;SUBSTITUTE(ROUND('Points'!$I$5,3)&amp;"",",",".")&amp;" 0 "&amp;IF(LEN('Points'!E40)&gt;0,SUBSTITUTE('Points'!E40&amp;""," ","_"),"-"),"")</f>
        <v/>
      </c>
      <c r="E43" s="21">
        <f>IF('Points'!F42=1,SUBSTITUTE('Points'!A42&amp;""," ","_")&amp;","&amp;SUBSTITUTE(ROUND('Points'!B42,3)&amp;"",",",".")&amp;","&amp;SUBSTITUTE(ROUND('Points'!C42,3)&amp;"",",",".")&amp;","&amp;SUBSTITUTE(ROUND(IF(ISNUMBER('Points'!D42),'Points'!D42,0),3)&amp;"",",",".")&amp;","&amp;'Points'!E42,"")</f>
        <v/>
      </c>
    </row>
    <row r="44">
      <c r="A44" s="21">
        <f>IF('Points'!F39=1,"POINT "&amp;SUBSTITUTE(ROUND('Points'!C39,3)&amp;"",",",".")&amp;","&amp;SUBSTITUTE(ROUND('Points'!B39,3)&amp;"",",",".")&amp;","&amp;SUBSTITUTE(ROUND(IF(ISNUMBER('Points'!D39),'Points'!D39,0),3)&amp;"",",","."),"")</f>
        <v/>
      </c>
      <c r="B44" s="21">
        <f>IF('Points'!F41=1,"-TEXT "&amp;SUBSTITUTE(ROUND('Points'!C41+'Points'!$I$6,3)&amp;"",",",".")&amp;","&amp;SUBSTITUTE(ROUND('Points'!B41+'Points'!$I$6,3)&amp;"",",",".")&amp;",0 "&amp;SUBSTITUTE(ROUND('Points'!$I$5,3)&amp;"",",",".")&amp;" 0 "&amp;SUBSTITUTE('Points'!A41&amp;""," ","_"),"")</f>
        <v/>
      </c>
      <c r="C44" s="21">
        <f>IF('Points'!F41=1,"-TEXT "&amp;SUBSTITUTE(ROUND('Points'!C41+'Points'!$I$6,3)&amp;"",",",".")&amp;","&amp;SUBSTITUTE(ROUND('Points'!B41+'Points'!$I$6-1.3*'Points'!$I$5,3)&amp;"",",",".")&amp;",0 "&amp;SUBSTITUTE(ROUND('Points'!$I$5,3)&amp;"",",",".")&amp;" 0 "&amp;IF(ISNUMBER('Points'!D41),SUBSTITUTE(FIXED('Points'!D41,'Points'!$I$7,TRUE),",","."),"-"),"")</f>
        <v/>
      </c>
      <c r="D44" s="21">
        <f>IF('Points'!F41=1,"-TEXT "&amp;SUBSTITUTE(ROUND('Points'!C41+'Points'!$I$6,3)&amp;"",",",".")&amp;","&amp;SUBSTITUTE(ROUND('Points'!B41+'Points'!$I$6-2.6*'Points'!$I$5,3)&amp;"",",",".")&amp;",0 "&amp;SUBSTITUTE(ROUND('Points'!$I$5,3)&amp;"",",",".")&amp;" 0 "&amp;IF(LEN('Points'!E41)&gt;0,SUBSTITUTE('Points'!E41&amp;""," ","_"),"-"),"")</f>
        <v/>
      </c>
      <c r="E44" s="21">
        <f>IF('Points'!F43=1,SUBSTITUTE('Points'!A43&amp;""," ","_")&amp;","&amp;SUBSTITUTE(ROUND('Points'!B43,3)&amp;"",",",".")&amp;","&amp;SUBSTITUTE(ROUND('Points'!C43,3)&amp;"",",",".")&amp;","&amp;SUBSTITUTE(ROUND(IF(ISNUMBER('Points'!D43),'Points'!D43,0),3)&amp;"",",",".")&amp;","&amp;'Points'!E43,"")</f>
        <v/>
      </c>
    </row>
    <row r="45">
      <c r="A45" s="21">
        <f>IF('Points'!F40=1,"POINT "&amp;SUBSTITUTE(ROUND('Points'!C40,3)&amp;"",",",".")&amp;","&amp;SUBSTITUTE(ROUND('Points'!B40,3)&amp;"",",",".")&amp;","&amp;SUBSTITUTE(ROUND(IF(ISNUMBER('Points'!D40),'Points'!D40,0),3)&amp;"",",","."),"")</f>
        <v/>
      </c>
      <c r="B45" s="21">
        <f>IF('Points'!F42=1,"-TEXT "&amp;SUBSTITUTE(ROUND('Points'!C42+'Points'!$I$6,3)&amp;"",",",".")&amp;","&amp;SUBSTITUTE(ROUND('Points'!B42+'Points'!$I$6,3)&amp;"",",",".")&amp;",0 "&amp;SUBSTITUTE(ROUND('Points'!$I$5,3)&amp;"",",",".")&amp;" 0 "&amp;SUBSTITUTE('Points'!A42&amp;""," ","_"),"")</f>
        <v/>
      </c>
      <c r="C45" s="21">
        <f>IF('Points'!F42=1,"-TEXT "&amp;SUBSTITUTE(ROUND('Points'!C42+'Points'!$I$6,3)&amp;"",",",".")&amp;","&amp;SUBSTITUTE(ROUND('Points'!B42+'Points'!$I$6-1.3*'Points'!$I$5,3)&amp;"",",",".")&amp;",0 "&amp;SUBSTITUTE(ROUND('Points'!$I$5,3)&amp;"",",",".")&amp;" 0 "&amp;IF(ISNUMBER('Points'!D42),SUBSTITUTE(FIXED('Points'!D42,'Points'!$I$7,TRUE),",","."),"-"),"")</f>
        <v/>
      </c>
      <c r="D45" s="21">
        <f>IF('Points'!F42=1,"-TEXT "&amp;SUBSTITUTE(ROUND('Points'!C42+'Points'!$I$6,3)&amp;"",",",".")&amp;","&amp;SUBSTITUTE(ROUND('Points'!B42+'Points'!$I$6-2.6*'Points'!$I$5,3)&amp;"",",",".")&amp;",0 "&amp;SUBSTITUTE(ROUND('Points'!$I$5,3)&amp;"",",",".")&amp;" 0 "&amp;IF(LEN('Points'!E42)&gt;0,SUBSTITUTE('Points'!E42&amp;""," ","_"),"-"),"")</f>
        <v/>
      </c>
      <c r="E45" s="21">
        <f>IF('Points'!F44=1,SUBSTITUTE('Points'!A44&amp;""," ","_")&amp;","&amp;SUBSTITUTE(ROUND('Points'!B44,3)&amp;"",",",".")&amp;","&amp;SUBSTITUTE(ROUND('Points'!C44,3)&amp;"",",",".")&amp;","&amp;SUBSTITUTE(ROUND(IF(ISNUMBER('Points'!D44),'Points'!D44,0),3)&amp;"",",",".")&amp;","&amp;'Points'!E44,"")</f>
        <v/>
      </c>
    </row>
    <row r="46">
      <c r="A46" s="21">
        <f>IF('Points'!F41=1,"POINT "&amp;SUBSTITUTE(ROUND('Points'!C41,3)&amp;"",",",".")&amp;","&amp;SUBSTITUTE(ROUND('Points'!B41,3)&amp;"",",",".")&amp;","&amp;SUBSTITUTE(ROUND(IF(ISNUMBER('Points'!D41),'Points'!D41,0),3)&amp;"",",","."),"")</f>
        <v/>
      </c>
      <c r="B46" s="21">
        <f>IF('Points'!F43=1,"-TEXT "&amp;SUBSTITUTE(ROUND('Points'!C43+'Points'!$I$6,3)&amp;"",",",".")&amp;","&amp;SUBSTITUTE(ROUND('Points'!B43+'Points'!$I$6,3)&amp;"",",",".")&amp;",0 "&amp;SUBSTITUTE(ROUND('Points'!$I$5,3)&amp;"",",",".")&amp;" 0 "&amp;SUBSTITUTE('Points'!A43&amp;""," ","_"),"")</f>
        <v/>
      </c>
      <c r="C46" s="21">
        <f>IF('Points'!F43=1,"-TEXT "&amp;SUBSTITUTE(ROUND('Points'!C43+'Points'!$I$6,3)&amp;"",",",".")&amp;","&amp;SUBSTITUTE(ROUND('Points'!B43+'Points'!$I$6-1.3*'Points'!$I$5,3)&amp;"",",",".")&amp;",0 "&amp;SUBSTITUTE(ROUND('Points'!$I$5,3)&amp;"",",",".")&amp;" 0 "&amp;IF(ISNUMBER('Points'!D43),SUBSTITUTE(FIXED('Points'!D43,'Points'!$I$7,TRUE),",","."),"-"),"")</f>
        <v/>
      </c>
      <c r="D46" s="21">
        <f>IF('Points'!F43=1,"-TEXT "&amp;SUBSTITUTE(ROUND('Points'!C43+'Points'!$I$6,3)&amp;"",",",".")&amp;","&amp;SUBSTITUTE(ROUND('Points'!B43+'Points'!$I$6-2.6*'Points'!$I$5,3)&amp;"",",",".")&amp;",0 "&amp;SUBSTITUTE(ROUND('Points'!$I$5,3)&amp;"",",",".")&amp;" 0 "&amp;IF(LEN('Points'!E43)&gt;0,SUBSTITUTE('Points'!E43&amp;""," ","_"),"-"),"")</f>
        <v/>
      </c>
      <c r="E46" s="21">
        <f>IF('Points'!F45=1,SUBSTITUTE('Points'!A45&amp;""," ","_")&amp;","&amp;SUBSTITUTE(ROUND('Points'!B45,3)&amp;"",",",".")&amp;","&amp;SUBSTITUTE(ROUND('Points'!C45,3)&amp;"",",",".")&amp;","&amp;SUBSTITUTE(ROUND(IF(ISNUMBER('Points'!D45),'Points'!D45,0),3)&amp;"",",",".")&amp;","&amp;'Points'!E45,"")</f>
        <v/>
      </c>
    </row>
    <row r="47">
      <c r="A47" s="21">
        <f>IF('Points'!F42=1,"POINT "&amp;SUBSTITUTE(ROUND('Points'!C42,3)&amp;"",",",".")&amp;","&amp;SUBSTITUTE(ROUND('Points'!B42,3)&amp;"",",",".")&amp;","&amp;SUBSTITUTE(ROUND(IF(ISNUMBER('Points'!D42),'Points'!D42,0),3)&amp;"",",","."),"")</f>
        <v/>
      </c>
      <c r="B47" s="21">
        <f>IF('Points'!F44=1,"-TEXT "&amp;SUBSTITUTE(ROUND('Points'!C44+'Points'!$I$6,3)&amp;"",",",".")&amp;","&amp;SUBSTITUTE(ROUND('Points'!B44+'Points'!$I$6,3)&amp;"",",",".")&amp;",0 "&amp;SUBSTITUTE(ROUND('Points'!$I$5,3)&amp;"",",",".")&amp;" 0 "&amp;SUBSTITUTE('Points'!A44&amp;""," ","_"),"")</f>
        <v/>
      </c>
      <c r="C47" s="21">
        <f>IF('Points'!F44=1,"-TEXT "&amp;SUBSTITUTE(ROUND('Points'!C44+'Points'!$I$6,3)&amp;"",",",".")&amp;","&amp;SUBSTITUTE(ROUND('Points'!B44+'Points'!$I$6-1.3*'Points'!$I$5,3)&amp;"",",",".")&amp;",0 "&amp;SUBSTITUTE(ROUND('Points'!$I$5,3)&amp;"",",",".")&amp;" 0 "&amp;IF(ISNUMBER('Points'!D44),SUBSTITUTE(FIXED('Points'!D44,'Points'!$I$7,TRUE),",","."),"-"),"")</f>
        <v/>
      </c>
      <c r="D47" s="21">
        <f>IF('Points'!F44=1,"-TEXT "&amp;SUBSTITUTE(ROUND('Points'!C44+'Points'!$I$6,3)&amp;"",",",".")&amp;","&amp;SUBSTITUTE(ROUND('Points'!B44+'Points'!$I$6-2.6*'Points'!$I$5,3)&amp;"",",",".")&amp;",0 "&amp;SUBSTITUTE(ROUND('Points'!$I$5,3)&amp;"",",",".")&amp;" 0 "&amp;IF(LEN('Points'!E44)&gt;0,SUBSTITUTE('Points'!E44&amp;""," ","_"),"-"),"")</f>
        <v/>
      </c>
    </row>
    <row r="48">
      <c r="A48" s="21">
        <f>IF('Points'!F43=1,"POINT "&amp;SUBSTITUTE(ROUND('Points'!C43,3)&amp;"",",",".")&amp;","&amp;SUBSTITUTE(ROUND('Points'!B43,3)&amp;"",",",".")&amp;","&amp;SUBSTITUTE(ROUND(IF(ISNUMBER('Points'!D43),'Points'!D43,0),3)&amp;"",",","."),"")</f>
        <v/>
      </c>
      <c r="B48" s="21">
        <f>IF('Points'!F45=1,"-TEXT "&amp;SUBSTITUTE(ROUND('Points'!C45+'Points'!$I$6,3)&amp;"",",",".")&amp;","&amp;SUBSTITUTE(ROUND('Points'!B45+'Points'!$I$6,3)&amp;"",",",".")&amp;",0 "&amp;SUBSTITUTE(ROUND('Points'!$I$5,3)&amp;"",",",".")&amp;" 0 "&amp;SUBSTITUTE('Points'!A45&amp;""," ","_"),"")</f>
        <v/>
      </c>
      <c r="C48" s="21">
        <f>IF('Points'!F45=1,"-TEXT "&amp;SUBSTITUTE(ROUND('Points'!C45+'Points'!$I$6,3)&amp;"",",",".")&amp;","&amp;SUBSTITUTE(ROUND('Points'!B45+'Points'!$I$6-1.3*'Points'!$I$5,3)&amp;"",",",".")&amp;",0 "&amp;SUBSTITUTE(ROUND('Points'!$I$5,3)&amp;"",",",".")&amp;" 0 "&amp;IF(ISNUMBER('Points'!D45),SUBSTITUTE(FIXED('Points'!D45,'Points'!$I$7,TRUE),",","."),"-"),"")</f>
        <v/>
      </c>
      <c r="D48" s="21">
        <f>IF('Points'!F45=1,"-TEXT "&amp;SUBSTITUTE(ROUND('Points'!C45+'Points'!$I$6,3)&amp;"",",",".")&amp;","&amp;SUBSTITUTE(ROUND('Points'!B45+'Points'!$I$6-2.6*'Points'!$I$5,3)&amp;"",",",".")&amp;",0 "&amp;SUBSTITUTE(ROUND('Points'!$I$5,3)&amp;"",",",".")&amp;" 0 "&amp;IF(LEN('Points'!E45)&gt;0,SUBSTITUTE('Points'!E45&amp;""," ","_"),"-"),"")</f>
        <v/>
      </c>
    </row>
    <row r="49">
      <c r="A49" s="21">
        <f>IF('Points'!F44=1,"POINT "&amp;SUBSTITUTE(ROUND('Points'!C44,3)&amp;"",",",".")&amp;","&amp;SUBSTITUTE(ROUND('Points'!B44,3)&amp;"",",",".")&amp;","&amp;SUBSTITUTE(ROUND(IF(ISNUMBER('Points'!D44),'Points'!D44,0),3)&amp;"",",","."),"")</f>
        <v/>
      </c>
    </row>
    <row r="50">
      <c r="A50" s="21">
        <f>IF('Points'!F45=1,"POINT "&amp;SUBSTITUTE(ROUND('Points'!C45,3)&amp;"",",",".")&amp;","&amp;SUBSTITUTE(ROUND('Points'!B45,3)&amp;"",",",".")&amp;","&amp;SUBSTITUTE(ROUND(IF(ISNUMBER('Points'!D45),'Points'!D45,0),3)&amp;"",",","."),"")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2:E2"/>
    <mergeCell ref="A1:E1"/>
    <mergeCell ref="A4:E4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Survey Points to AutoCAD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3"/>
    <row r="4" ht="22" customHeight="1">
      <c r="A4" s="5" t="inlineStr">
        <is>
          <t>What is this sheet?</t>
        </is>
      </c>
      <c r="B4" s="6" t="n"/>
    </row>
    <row r="5" ht="45" customHeight="1">
      <c r="A5" s="21" t="inlineStr">
        <is>
          <t>The sheet turns a table of survey points (number, northing, easting, level, code) into ready AutoCAD commands: POINT objects, text for point number, level and code, and a PNEZD CSV for survey software.</t>
        </is>
      </c>
    </row>
    <row r="6"/>
    <row r="7" ht="22" customHeight="1">
      <c r="A7" s="5" t="inlineStr">
        <is>
          <t>Steps</t>
        </is>
      </c>
      <c r="B7" s="6" t="n"/>
    </row>
    <row r="8" ht="30" customHeight="1">
      <c r="A8" s="22" t="n">
        <v>1</v>
      </c>
      <c r="B8" s="21" t="inlineStr">
        <is>
          <t>Enter the points in the yellow table in sequence without empty rows. Northing = Y and Easting = X.</t>
        </is>
      </c>
    </row>
    <row r="9" ht="20" customHeight="1">
      <c r="A9" s="22" t="n">
        <v>2</v>
      </c>
      <c r="B9" s="21" t="inlineStr">
        <is>
          <t>Adjust text height, layer names and PDMODE to your drawing scale.</t>
        </is>
      </c>
    </row>
    <row r="10" ht="30" customHeight="1">
      <c r="A10" s="22" t="n">
        <v>3</v>
      </c>
      <c r="B10" s="21" t="inlineStr">
        <is>
          <t>Open the "AutoCAD" sheet, select the column for the number of rows shown at the top, copy and paste into the AutoCAD command line.</t>
        </is>
      </c>
    </row>
    <row r="11" ht="20" customHeight="1">
      <c r="A11" s="22" t="n">
        <v>4</v>
      </c>
      <c r="B11" s="21" t="inlineStr">
        <is>
          <t>Or paste the rows into a text file, save it with the scr extension and run it with SCRIPT.</t>
        </is>
      </c>
    </row>
    <row r="12"/>
    <row r="13" ht="22" customHeight="1">
      <c r="A13" s="5" t="inlineStr">
        <is>
          <t>Color legend</t>
        </is>
      </c>
      <c r="B13" s="6" t="n"/>
    </row>
    <row r="14">
      <c r="A14" s="23" t="inlineStr"/>
      <c r="B14" s="21" t="inlineStr">
        <is>
          <t>Input cell: type or choose your value here (blue text on yellow).</t>
        </is>
      </c>
    </row>
    <row r="15">
      <c r="A15" s="24" t="inlineStr"/>
      <c r="B15" s="21" t="inlineStr">
        <is>
          <t>Calculated cell: automatic formula, protected from accidental edits.</t>
        </is>
      </c>
    </row>
    <row r="16">
      <c r="A16" s="25" t="inlineStr"/>
      <c r="B16" s="21" t="inlineStr">
        <is>
          <t>Table and section headers.</t>
        </is>
      </c>
    </row>
    <row r="17"/>
    <row r="18" ht="22" customHeight="1">
      <c r="A18" s="5" t="inlineStr">
        <is>
          <t>Important notes</t>
        </is>
      </c>
      <c r="B18" s="6" t="n"/>
    </row>
    <row r="19" ht="30" customHeight="1">
      <c r="A19" s="26" t="inlineStr">
        <is>
          <t>•</t>
        </is>
      </c>
      <c r="B19" s="27" t="inlineStr">
        <is>
          <t>The text commands assume a text style with zero height (Standard in the default AutoCAD template). If yours has a fixed height, set it to zero first.</t>
        </is>
      </c>
    </row>
    <row r="20" ht="30" customHeight="1">
      <c r="A20" s="26" t="inlineStr">
        <is>
          <t>•</t>
        </is>
      </c>
      <c r="B20" s="27" t="inlineStr">
        <is>
          <t>Descriptions with spaces are converted to underscores because a space acts as Enter in AutoCAD.</t>
        </is>
      </c>
    </row>
    <row r="21" ht="30" customHeight="1">
      <c r="A21" s="26" t="inlineStr">
        <is>
          <t>•</t>
        </is>
      </c>
      <c r="B21" s="27" t="inlineStr">
        <is>
          <t>The commands follow the documented AutoCAD syntax for POINT, -TEXT and -LAYER. Always try them on a copy of the drawing.</t>
        </is>
      </c>
    </row>
    <row r="22" ht="30" customHeight="1">
      <c r="A22" s="26" t="inlineStr">
        <is>
          <t>•</t>
        </is>
      </c>
      <c r="B22" s="27" t="inlineStr">
        <is>
          <t>Sheets are protected without a password to keep formulas safe. To unprotect: Review → Unprotect Sheet.</t>
        </is>
      </c>
    </row>
    <row r="23" ht="20" customHeight="1">
      <c r="A23" s="26" t="inlineStr">
        <is>
          <t>•</t>
        </is>
      </c>
      <c r="B23" s="27" t="inlineStr">
        <is>
          <t>The data shown is a worked example. Clear it and type your own data in the yellow cells only.</t>
        </is>
      </c>
    </row>
    <row r="24" ht="20" customHeight="1">
      <c r="A24" s="26" t="inlineStr">
        <is>
          <t>•</t>
        </is>
      </c>
      <c r="B24" s="27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PTS</dc:title>
  <dcterms:created xmlns:dcterms="http://purl.org/dc/terms/" xmlns:xsi="http://www.w3.org/2001/XMLSchema-instance" xsi:type="dcterms:W3CDTF">2026-10-23T01:06:17Z</dcterms:created>
  <dcterms:modified xmlns:dcterms="http://purl.org/dc/terms/" xmlns:xsi="http://www.w3.org/2001/XMLSchema-instance" xsi:type="dcterms:W3CDTF">2026-10-23T01:06:17Z</dcterms:modified>
</cp:coreProperties>
</file>