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Invoice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Customers" sheetId="3" state="visible" r:id="rId3"/>
    <sheet xmlns:r="http://schemas.openxmlformats.org/officeDocument/2006/relationships" name="Guide" sheetId="4" state="visible" r:id="rId4"/>
  </sheets>
  <definedNames>
    <definedName name="_xlnm.Print_Area" localSheetId="0">'Simple Invoice'!$A$1:$K$44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#,##0.00;[Red]-#,##0.00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b val="1"/>
      <color rgb="00FFFFFF"/>
      <sz val="20"/>
    </font>
    <font>
      <name val="Calibri"/>
      <i val="1"/>
      <color rgb="0055736F"/>
      <sz val="9"/>
    </font>
    <font>
      <name val="Calibri"/>
      <b val="1"/>
      <color rgb="0012322F"/>
      <sz val="10"/>
    </font>
    <font>
      <name val="Calibri"/>
      <color rgb="0012322F"/>
      <sz val="10"/>
    </font>
    <font>
      <name val="Calibri"/>
      <color rgb="0055736F"/>
      <sz val="10"/>
    </font>
    <font>
      <name val="Calibri"/>
      <b val="1"/>
      <color rgb="000F766E"/>
      <sz val="13"/>
    </font>
    <font>
      <name val="Calibri"/>
      <b val="1"/>
      <color rgb="00115E59"/>
      <sz val="11"/>
    </font>
    <font>
      <name val="Calibri"/>
      <b val="1"/>
      <color rgb="00F59E0B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15E59"/>
      </patternFill>
    </fill>
    <fill>
      <patternFill patternType="solid">
        <fgColor rgb="00FEF3C7"/>
      </patternFill>
    </fill>
    <fill>
      <patternFill patternType="solid">
        <fgColor rgb="00F0FAF8"/>
      </patternFill>
    </fill>
    <fill>
      <patternFill patternType="solid">
        <fgColor rgb="00F59E0B"/>
      </patternFill>
    </fill>
    <fill>
      <patternFill patternType="solid">
        <fgColor rgb="00DDF3EF"/>
      </patternFill>
    </fill>
    <fill>
      <patternFill patternType="solid">
        <fgColor rgb="00D5EEEA"/>
      </patternFill>
    </fill>
  </fills>
  <borders count="2">
    <border>
      <left/>
      <right/>
      <top/>
      <bottom/>
      <diagonal/>
    </border>
    <border>
      <left style="thin">
        <color rgb="00A7D5CE"/>
      </left>
      <right style="thin">
        <color rgb="00A7D5CE"/>
      </right>
      <top style="thin">
        <color rgb="00A7D5CE"/>
      </top>
      <bottom style="thin">
        <color rgb="00A7D5CE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5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0" fillId="6" borderId="0" pivotButton="0" quotePrefix="0" xfId="0"/>
    <xf numFmtId="0" fontId="6" fillId="5" borderId="0" applyAlignment="1" pivotButton="0" quotePrefix="0" xfId="0">
      <alignment horizontal="center" vertical="center" wrapText="1" readingOrder="1"/>
    </xf>
    <xf numFmtId="0" fontId="0" fillId="5" borderId="0" pivotButton="0" quotePrefix="0" xfId="0"/>
    <xf numFmtId="0" fontId="3" fillId="2" borderId="1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center" vertical="center" wrapText="1" readingOrder="1"/>
    </xf>
    <xf numFmtId="0" fontId="4" fillId="4" borderId="1" applyAlignment="1" applyProtection="1" pivotButton="0" quotePrefix="0" xfId="0">
      <alignment horizontal="left" vertical="center" wrapText="1" readingOrder="1"/>
      <protection locked="0" hidden="0"/>
    </xf>
    <xf numFmtId="0" fontId="7" fillId="5" borderId="1" applyAlignment="1" pivotButton="0" quotePrefix="0" xfId="0">
      <alignment horizontal="center" vertical="center" wrapText="1" readingOrder="1"/>
    </xf>
    <xf numFmtId="0" fontId="4" fillId="4" borderId="1" applyAlignment="1" applyProtection="1" pivotButton="0" quotePrefix="0" xfId="0">
      <alignment horizontal="center" vertical="center" wrapText="1" readingOrder="1"/>
      <protection locked="0" hidden="0"/>
    </xf>
    <xf numFmtId="9" fontId="4" fillId="4" borderId="1" applyAlignment="1" applyProtection="1" pivotButton="0" quotePrefix="0" xfId="0">
      <alignment horizontal="center" vertical="center" wrapText="1" readingOrder="1"/>
      <protection locked="0" hidden="0"/>
    </xf>
    <xf numFmtId="164" fontId="4" fillId="4" borderId="1" applyAlignment="1" applyProtection="1" pivotButton="0" quotePrefix="0" xfId="0">
      <alignment horizontal="center" vertical="center" wrapText="1" readingOrder="1"/>
      <protection locked="0" hidden="0"/>
    </xf>
    <xf numFmtId="1" fontId="4" fillId="4" borderId="1" applyAlignment="1" applyProtection="1" pivotButton="0" quotePrefix="0" xfId="0">
      <alignment horizontal="center" vertical="center" wrapText="1" readingOrder="1"/>
      <protection locked="0" hidden="0"/>
    </xf>
    <xf numFmtId="4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8" fillId="7" borderId="1" applyAlignment="1" pivotButton="0" quotePrefix="0" xfId="0">
      <alignment horizontal="left" vertical="center" wrapText="1" readingOrder="1"/>
    </xf>
    <xf numFmtId="0" fontId="9" fillId="5" borderId="1" applyAlignment="1" pivotButton="0" quotePrefix="0" xfId="0">
      <alignment horizontal="center" vertical="center" wrapText="1" readingOrder="1"/>
    </xf>
    <xf numFmtId="0" fontId="8" fillId="7" borderId="1" applyAlignment="1" pivotButton="0" quotePrefix="0" xfId="0">
      <alignment horizontal="center" vertical="center" wrapText="1" readingOrder="1"/>
    </xf>
    <xf numFmtId="165" fontId="4" fillId="4" borderId="1" applyAlignment="1" applyProtection="1" pivotButton="0" quotePrefix="0" xfId="0">
      <alignment horizontal="center" vertical="center" wrapText="1" readingOrder="1"/>
      <protection locked="0" hidden="0"/>
    </xf>
    <xf numFmtId="4" fontId="8" fillId="7" borderId="1" applyAlignment="1" pivotButton="0" quotePrefix="0" xfId="0">
      <alignment horizontal="center" vertical="center" wrapText="1" readingOrder="1"/>
    </xf>
    <xf numFmtId="0" fontId="8" fillId="5" borderId="1" applyAlignment="1" pivotButton="0" quotePrefix="0" xfId="0">
      <alignment horizontal="center" vertical="center" wrapText="1" readingOrder="1"/>
    </xf>
    <xf numFmtId="166" fontId="7" fillId="7" borderId="1" applyAlignment="1" pivotButton="0" quotePrefix="0" xfId="0">
      <alignment horizontal="center" vertical="center" wrapText="1" readingOrder="1"/>
    </xf>
    <xf numFmtId="166" fontId="10" fillId="7" borderId="1" applyAlignment="1" pivotButton="0" quotePrefix="0" xfId="0">
      <alignment horizontal="center" vertical="center" wrapText="1" readingOrder="1"/>
    </xf>
    <xf numFmtId="0" fontId="7" fillId="7" borderId="1" applyAlignment="1" pivotButton="0" quotePrefix="0" xfId="0">
      <alignment horizontal="center" vertical="center" wrapText="1" readingOrder="1"/>
    </xf>
    <xf numFmtId="0" fontId="6" fillId="5" borderId="0" applyAlignment="1" pivotButton="0" quotePrefix="0" xfId="0">
      <alignment horizontal="left" vertical="center" wrapText="1" readingOrder="1"/>
    </xf>
    <xf numFmtId="0" fontId="1" fillId="2" borderId="0" applyAlignment="1" pivotButton="0" quotePrefix="0" xfId="0">
      <alignment horizontal="center" vertical="center" wrapText="1" readingOrder="1"/>
    </xf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49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11" fillId="8" borderId="1" applyAlignment="1" pivotButton="0" quotePrefix="0" xfId="0">
      <alignment horizontal="left" vertical="center" wrapText="1" readingOrder="1"/>
    </xf>
    <xf numFmtId="0" fontId="0" fillId="8" borderId="1" pivotButton="0" quotePrefix="0" xfId="0"/>
    <xf numFmtId="0" fontId="8" fillId="0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12" fillId="0" borderId="0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3">
    <dxf>
      <font>
        <name val="Calibri"/>
        <color rgb="0012322F"/>
      </font>
      <fill>
        <patternFill patternType="solid">
          <fgColor rgb="00D5EBD0"/>
        </patternFill>
      </fill>
    </dxf>
    <dxf>
      <font>
        <name val="Calibri"/>
        <color rgb="0012322F"/>
      </font>
      <fill>
        <patternFill patternType="solid">
          <fgColor rgb="00FFE699"/>
        </patternFill>
      </fill>
    </dxf>
    <dxf>
      <font>
        <name val="Calibri"/>
        <color rgb="0012322F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50"/>
  <sheetViews>
    <sheetView showGridLines="0" rightToLeft="0" zoomScale="10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30" customWidth="1" min="3" max="3"/>
    <col width="9" customWidth="1" min="4" max="4"/>
    <col width="9" customWidth="1" min="5" max="5"/>
    <col width="11" customWidth="1" min="6" max="6"/>
    <col width="9" customWidth="1" min="7" max="7"/>
    <col width="13" customWidth="1" min="8" max="8"/>
    <col width="3" customWidth="1" min="9" max="9"/>
    <col width="14" customWidth="1" min="10" max="10"/>
    <col width="14" customWidth="1" min="11" max="11"/>
    <col width="3" customWidth="1" min="12" max="12"/>
  </cols>
  <sheetData>
    <row r="1" ht="40" customHeight="1">
      <c r="A1" s="1" t="inlineStr">
        <is>
          <t>Simple Tax Invoice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 ht="20" customHeight="1">
      <c r="A3" s="4" t="inlineStr">
        <is>
          <t>Pick the customer and items; discounts, VAT and the amount due are computed and ready to print on A4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>
      <c r="A4" s="6" t="inlineStr">
        <is>
          <t>Seller</t>
        </is>
      </c>
      <c r="E4" s="7" t="inlineStr">
        <is>
          <t>Invoice details</t>
        </is>
      </c>
      <c r="I4" s="5" t="n"/>
      <c r="J4" s="7" t="inlineStr">
        <is>
          <t>Settings</t>
        </is>
      </c>
      <c r="L4" s="5" t="n"/>
    </row>
    <row r="5">
      <c r="A5" s="8" t="inlineStr">
        <is>
          <t>Sana Electrical Services Est.</t>
        </is>
      </c>
      <c r="E5" s="9" t="inlineStr">
        <is>
          <t>Invoice no.</t>
        </is>
      </c>
      <c r="G5" s="10" t="inlineStr">
        <is>
          <t>INV-2026-0147</t>
        </is>
      </c>
      <c r="I5" s="5" t="n"/>
      <c r="J5" s="9" t="inlineStr">
        <is>
          <t>VAT rate</t>
        </is>
      </c>
      <c r="K5" s="11" t="n">
        <v>0.15</v>
      </c>
      <c r="L5" s="5" t="n"/>
    </row>
    <row r="6">
      <c r="A6" s="8" t="inlineStr">
        <is>
          <t>VAT no.: 300123456700003</t>
        </is>
      </c>
      <c r="E6" s="9" t="inlineStr">
        <is>
          <t>Invoice date</t>
        </is>
      </c>
      <c r="G6" s="12" t="n">
        <v>46318</v>
      </c>
      <c r="I6" s="5" t="n"/>
      <c r="J6" s="9" t="inlineStr">
        <is>
          <t>Extra discount</t>
        </is>
      </c>
      <c r="K6" s="11" t="n">
        <v>0</v>
      </c>
      <c r="L6" s="5" t="n"/>
    </row>
    <row r="7">
      <c r="A7" s="8" t="inlineStr">
        <is>
          <t>Riyadh - Al Olaya - 0500000000</t>
        </is>
      </c>
      <c r="E7" s="9" t="inlineStr">
        <is>
          <t>Payment days</t>
        </is>
      </c>
      <c r="G7" s="13" t="n">
        <v>30</v>
      </c>
      <c r="I7" s="5" t="n"/>
      <c r="J7" s="9" t="inlineStr">
        <is>
          <t>Paid</t>
        </is>
      </c>
      <c r="K7" s="14" t="n">
        <v>1000</v>
      </c>
      <c r="L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>
      <c r="A9" s="6" t="inlineStr">
        <is>
          <t>Bill to</t>
        </is>
      </c>
      <c r="I9" s="5" t="n"/>
      <c r="J9" s="5" t="n"/>
      <c r="K9" s="5" t="n"/>
      <c r="L9" s="5" t="n"/>
    </row>
    <row r="10">
      <c r="A10" s="8" t="inlineStr">
        <is>
          <t>Elite Contracting Co.</t>
        </is>
      </c>
      <c r="D10" s="15">
        <f>IFERROR(INDEX('Customers'!$C$5:$C$44,MATCH($A$10,'Customers'!$A$5:$A$44,0)),"")</f>
        <v/>
      </c>
      <c r="I10" s="5" t="n"/>
      <c r="J10" s="5" t="n"/>
      <c r="K10" s="5" t="n"/>
      <c r="L10" s="5" t="n"/>
    </row>
    <row r="11">
      <c r="A11" s="15">
        <f>IFERROR("VAT no.: "&amp;INDEX('Customers'!$B$5:$B$44,MATCH($A$10,'Customers'!$A$5:$A$44,0)),"")</f>
        <v/>
      </c>
      <c r="D11" s="15">
        <f>IFERROR("Mobile: "&amp;INDEX('Customers'!$D$5:$D$44,MATCH($A$10,'Customers'!$A$5:$A$44,0)),"")</f>
        <v/>
      </c>
      <c r="I11" s="5" t="n"/>
      <c r="J11" s="5" t="n"/>
      <c r="K11" s="5" t="n"/>
      <c r="L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 ht="26" customHeight="1">
      <c r="A13" s="7" t="inlineStr">
        <is>
          <t>#</t>
        </is>
      </c>
      <c r="B13" s="7" t="inlineStr">
        <is>
          <t>Code</t>
        </is>
      </c>
      <c r="C13" s="7" t="inlineStr">
        <is>
          <t>Description</t>
        </is>
      </c>
      <c r="D13" s="7" t="inlineStr">
        <is>
          <t>Unit</t>
        </is>
      </c>
      <c r="E13" s="7" t="inlineStr">
        <is>
          <t>Qty</t>
        </is>
      </c>
      <c r="F13" s="7" t="inlineStr">
        <is>
          <t>Price</t>
        </is>
      </c>
      <c r="G13" s="7" t="inlineStr">
        <is>
          <t>Disc %</t>
        </is>
      </c>
      <c r="H13" s="7" t="inlineStr">
        <is>
          <t>Net</t>
        </is>
      </c>
      <c r="I13" s="5" t="n"/>
      <c r="J13" s="7" t="inlineStr">
        <is>
          <t>Gross</t>
        </is>
      </c>
      <c r="K13" s="5" t="n"/>
      <c r="L13" s="5" t="n"/>
    </row>
    <row r="14">
      <c r="A14" s="16" t="n">
        <v>1</v>
      </c>
      <c r="B14" s="10" t="inlineStr">
        <is>
          <t>SRV-01</t>
        </is>
      </c>
      <c r="C14" s="15">
        <f>IF(B14="","",IFERROR(INDEX('Items'!$B$5:$B$64,MATCH(B14,'Items'!$A$5:$A$64,0)),"Unknown code"))</f>
        <v/>
      </c>
      <c r="D14" s="17">
        <f>IF(B14="","",IFERROR(INDEX('Items'!$C$5:$C$64,MATCH(B14,'Items'!$A$5:$A$64,0)),""))</f>
        <v/>
      </c>
      <c r="E14" s="18" t="n">
        <v>3</v>
      </c>
      <c r="F14" s="19">
        <f>IF(B14="","",IFERROR(INDEX('Items'!$D$5:$D$64,MATCH(B14,'Items'!$A$5:$A$64,0)),0))</f>
        <v/>
      </c>
      <c r="G14" s="11" t="n">
        <v>0</v>
      </c>
      <c r="H14" s="19">
        <f>IF(OR(B14="",N(E14)=0),"",E14*F14*(1-N(G14)))</f>
        <v/>
      </c>
      <c r="I14" s="5" t="n"/>
      <c r="J14" s="19">
        <f>IF(H14="","",E14*F14)</f>
        <v/>
      </c>
      <c r="K14" s="5" t="n"/>
      <c r="L14" s="5" t="n"/>
    </row>
    <row r="15">
      <c r="A15" s="16" t="n">
        <v>2</v>
      </c>
      <c r="B15" s="10" t="inlineStr">
        <is>
          <t>SRV-03</t>
        </is>
      </c>
      <c r="C15" s="15">
        <f>IF(B15="","",IFERROR(INDEX('Items'!$B$5:$B$64,MATCH(B15,'Items'!$A$5:$A$64,0)),"Unknown code"))</f>
        <v/>
      </c>
      <c r="D15" s="17">
        <f>IF(B15="","",IFERROR(INDEX('Items'!$C$5:$C$64,MATCH(B15,'Items'!$A$5:$A$64,0)),""))</f>
        <v/>
      </c>
      <c r="E15" s="18" t="n">
        <v>40</v>
      </c>
      <c r="F15" s="19">
        <f>IF(B15="","",IFERROR(INDEX('Items'!$D$5:$D$64,MATCH(B15,'Items'!$A$5:$A$64,0)),0))</f>
        <v/>
      </c>
      <c r="G15" s="11" t="n">
        <v>0</v>
      </c>
      <c r="H15" s="19">
        <f>IF(OR(B15="",N(E15)=0),"",E15*F15*(1-N(G15)))</f>
        <v/>
      </c>
      <c r="I15" s="5" t="n"/>
      <c r="J15" s="19">
        <f>IF(H15="","",E15*F15)</f>
        <v/>
      </c>
      <c r="K15" s="5" t="n"/>
      <c r="L15" s="5" t="n"/>
    </row>
    <row r="16">
      <c r="A16" s="16" t="n">
        <v>3</v>
      </c>
      <c r="B16" s="10" t="inlineStr">
        <is>
          <t>MAT-01</t>
        </is>
      </c>
      <c r="C16" s="15">
        <f>IF(B16="","",IFERROR(INDEX('Items'!$B$5:$B$64,MATCH(B16,'Items'!$A$5:$A$64,0)),"Unknown code"))</f>
        <v/>
      </c>
      <c r="D16" s="17">
        <f>IF(B16="","",IFERROR(INDEX('Items'!$C$5:$C$64,MATCH(B16,'Items'!$A$5:$A$64,0)),""))</f>
        <v/>
      </c>
      <c r="E16" s="18" t="n">
        <v>5</v>
      </c>
      <c r="F16" s="19">
        <f>IF(B16="","",IFERROR(INDEX('Items'!$D$5:$D$64,MATCH(B16,'Items'!$A$5:$A$64,0)),0))</f>
        <v/>
      </c>
      <c r="G16" s="11" t="n">
        <v>0</v>
      </c>
      <c r="H16" s="19">
        <f>IF(OR(B16="",N(E16)=0),"",E16*F16*(1-N(G16)))</f>
        <v/>
      </c>
      <c r="I16" s="5" t="n"/>
      <c r="J16" s="19">
        <f>IF(H16="","",E16*F16)</f>
        <v/>
      </c>
      <c r="K16" s="5" t="n"/>
      <c r="L16" s="5" t="n"/>
    </row>
    <row r="17">
      <c r="A17" s="16" t="n">
        <v>4</v>
      </c>
      <c r="B17" s="10" t="inlineStr">
        <is>
          <t>MAT-02</t>
        </is>
      </c>
      <c r="C17" s="15">
        <f>IF(B17="","",IFERROR(INDEX('Items'!$B$5:$B$64,MATCH(B17,'Items'!$A$5:$A$64,0)),"Unknown code"))</f>
        <v/>
      </c>
      <c r="D17" s="17">
        <f>IF(B17="","",IFERROR(INDEX('Items'!$C$5:$C$64,MATCH(B17,'Items'!$A$5:$A$64,0)),""))</f>
        <v/>
      </c>
      <c r="E17" s="18" t="n">
        <v>4</v>
      </c>
      <c r="F17" s="19">
        <f>IF(B17="","",IFERROR(INDEX('Items'!$D$5:$D$64,MATCH(B17,'Items'!$A$5:$A$64,0)),0))</f>
        <v/>
      </c>
      <c r="G17" s="11" t="n">
        <v>0.1</v>
      </c>
      <c r="H17" s="19">
        <f>IF(OR(B17="",N(E17)=0),"",E17*F17*(1-N(G17)))</f>
        <v/>
      </c>
      <c r="I17" s="5" t="n"/>
      <c r="J17" s="19">
        <f>IF(H17="","",E17*F17)</f>
        <v/>
      </c>
      <c r="K17" s="5" t="n"/>
      <c r="L17" s="5" t="n"/>
    </row>
    <row r="18">
      <c r="A18" s="16" t="n">
        <v>5</v>
      </c>
      <c r="B18" s="10" t="inlineStr">
        <is>
          <t>MAT-03</t>
        </is>
      </c>
      <c r="C18" s="15">
        <f>IF(B18="","",IFERROR(INDEX('Items'!$B$5:$B$64,MATCH(B18,'Items'!$A$5:$A$64,0)),"Unknown code"))</f>
        <v/>
      </c>
      <c r="D18" s="17">
        <f>IF(B18="","",IFERROR(INDEX('Items'!$C$5:$C$64,MATCH(B18,'Items'!$A$5:$A$64,0)),""))</f>
        <v/>
      </c>
      <c r="E18" s="18" t="n">
        <v>6</v>
      </c>
      <c r="F18" s="19">
        <f>IF(B18="","",IFERROR(INDEX('Items'!$D$5:$D$64,MATCH(B18,'Items'!$A$5:$A$64,0)),0))</f>
        <v/>
      </c>
      <c r="G18" s="11" t="n">
        <v>0.05</v>
      </c>
      <c r="H18" s="19">
        <f>IF(OR(B18="",N(E18)=0),"",E18*F18*(1-N(G18)))</f>
        <v/>
      </c>
      <c r="I18" s="5" t="n"/>
      <c r="J18" s="19">
        <f>IF(H18="","",E18*F18)</f>
        <v/>
      </c>
      <c r="K18" s="5" t="n"/>
      <c r="L18" s="5" t="n"/>
    </row>
    <row r="19">
      <c r="A19" s="16" t="n">
        <v>6</v>
      </c>
      <c r="B19" s="10" t="n"/>
      <c r="C19" s="15">
        <f>IF(B19="","",IFERROR(INDEX('Items'!$B$5:$B$64,MATCH(B19,'Items'!$A$5:$A$64,0)),"Unknown code"))</f>
        <v/>
      </c>
      <c r="D19" s="17">
        <f>IF(B19="","",IFERROR(INDEX('Items'!$C$5:$C$64,MATCH(B19,'Items'!$A$5:$A$64,0)),""))</f>
        <v/>
      </c>
      <c r="E19" s="18" t="n"/>
      <c r="F19" s="19">
        <f>IF(B19="","",IFERROR(INDEX('Items'!$D$5:$D$64,MATCH(B19,'Items'!$A$5:$A$64,0)),0))</f>
        <v/>
      </c>
      <c r="G19" s="11" t="n"/>
      <c r="H19" s="19">
        <f>IF(OR(B19="",N(E19)=0),"",E19*F19*(1-N(G19)))</f>
        <v/>
      </c>
      <c r="I19" s="5" t="n"/>
      <c r="J19" s="19">
        <f>IF(H19="","",E19*F19)</f>
        <v/>
      </c>
      <c r="K19" s="5" t="n"/>
      <c r="L19" s="5" t="n"/>
    </row>
    <row r="20">
      <c r="A20" s="16" t="n">
        <v>7</v>
      </c>
      <c r="B20" s="10" t="n"/>
      <c r="C20" s="15">
        <f>IF(B20="","",IFERROR(INDEX('Items'!$B$5:$B$64,MATCH(B20,'Items'!$A$5:$A$64,0)),"Unknown code"))</f>
        <v/>
      </c>
      <c r="D20" s="17">
        <f>IF(B20="","",IFERROR(INDEX('Items'!$C$5:$C$64,MATCH(B20,'Items'!$A$5:$A$64,0)),""))</f>
        <v/>
      </c>
      <c r="E20" s="18" t="n"/>
      <c r="F20" s="19">
        <f>IF(B20="","",IFERROR(INDEX('Items'!$D$5:$D$64,MATCH(B20,'Items'!$A$5:$A$64,0)),0))</f>
        <v/>
      </c>
      <c r="G20" s="11" t="n"/>
      <c r="H20" s="19">
        <f>IF(OR(B20="",N(E20)=0),"",E20*F20*(1-N(G20)))</f>
        <v/>
      </c>
      <c r="I20" s="5" t="n"/>
      <c r="J20" s="19">
        <f>IF(H20="","",E20*F20)</f>
        <v/>
      </c>
      <c r="K20" s="5" t="n"/>
      <c r="L20" s="5" t="n"/>
    </row>
    <row r="21">
      <c r="A21" s="16" t="n">
        <v>8</v>
      </c>
      <c r="B21" s="10" t="n"/>
      <c r="C21" s="15">
        <f>IF(B21="","",IFERROR(INDEX('Items'!$B$5:$B$64,MATCH(B21,'Items'!$A$5:$A$64,0)),"Unknown code"))</f>
        <v/>
      </c>
      <c r="D21" s="17">
        <f>IF(B21="","",IFERROR(INDEX('Items'!$C$5:$C$64,MATCH(B21,'Items'!$A$5:$A$64,0)),""))</f>
        <v/>
      </c>
      <c r="E21" s="18" t="n"/>
      <c r="F21" s="19">
        <f>IF(B21="","",IFERROR(INDEX('Items'!$D$5:$D$64,MATCH(B21,'Items'!$A$5:$A$64,0)),0))</f>
        <v/>
      </c>
      <c r="G21" s="11" t="n"/>
      <c r="H21" s="19">
        <f>IF(OR(B21="",N(E21)=0),"",E21*F21*(1-N(G21)))</f>
        <v/>
      </c>
      <c r="I21" s="5" t="n"/>
      <c r="J21" s="19">
        <f>IF(H21="","",E21*F21)</f>
        <v/>
      </c>
      <c r="K21" s="5" t="n"/>
      <c r="L21" s="5" t="n"/>
    </row>
    <row r="22">
      <c r="A22" s="16" t="n">
        <v>9</v>
      </c>
      <c r="B22" s="10" t="n"/>
      <c r="C22" s="15">
        <f>IF(B22="","",IFERROR(INDEX('Items'!$B$5:$B$64,MATCH(B22,'Items'!$A$5:$A$64,0)),"Unknown code"))</f>
        <v/>
      </c>
      <c r="D22" s="17">
        <f>IF(B22="","",IFERROR(INDEX('Items'!$C$5:$C$64,MATCH(B22,'Items'!$A$5:$A$64,0)),""))</f>
        <v/>
      </c>
      <c r="E22" s="18" t="n"/>
      <c r="F22" s="19">
        <f>IF(B22="","",IFERROR(INDEX('Items'!$D$5:$D$64,MATCH(B22,'Items'!$A$5:$A$64,0)),0))</f>
        <v/>
      </c>
      <c r="G22" s="11" t="n"/>
      <c r="H22" s="19">
        <f>IF(OR(B22="",N(E22)=0),"",E22*F22*(1-N(G22)))</f>
        <v/>
      </c>
      <c r="I22" s="5" t="n"/>
      <c r="J22" s="19">
        <f>IF(H22="","",E22*F22)</f>
        <v/>
      </c>
      <c r="K22" s="5" t="n"/>
      <c r="L22" s="5" t="n"/>
    </row>
    <row r="23">
      <c r="A23" s="16" t="n">
        <v>10</v>
      </c>
      <c r="B23" s="10" t="n"/>
      <c r="C23" s="15">
        <f>IF(B23="","",IFERROR(INDEX('Items'!$B$5:$B$64,MATCH(B23,'Items'!$A$5:$A$64,0)),"Unknown code"))</f>
        <v/>
      </c>
      <c r="D23" s="17">
        <f>IF(B23="","",IFERROR(INDEX('Items'!$C$5:$C$64,MATCH(B23,'Items'!$A$5:$A$64,0)),""))</f>
        <v/>
      </c>
      <c r="E23" s="18" t="n"/>
      <c r="F23" s="19">
        <f>IF(B23="","",IFERROR(INDEX('Items'!$D$5:$D$64,MATCH(B23,'Items'!$A$5:$A$64,0)),0))</f>
        <v/>
      </c>
      <c r="G23" s="11" t="n"/>
      <c r="H23" s="19">
        <f>IF(OR(B23="",N(E23)=0),"",E23*F23*(1-N(G23)))</f>
        <v/>
      </c>
      <c r="I23" s="5" t="n"/>
      <c r="J23" s="19">
        <f>IF(H23="","",E23*F23)</f>
        <v/>
      </c>
      <c r="K23" s="5" t="n"/>
      <c r="L23" s="5" t="n"/>
    </row>
    <row r="24">
      <c r="A24" s="16" t="n">
        <v>11</v>
      </c>
      <c r="B24" s="10" t="n"/>
      <c r="C24" s="15">
        <f>IF(B24="","",IFERROR(INDEX('Items'!$B$5:$B$64,MATCH(B24,'Items'!$A$5:$A$64,0)),"Unknown code"))</f>
        <v/>
      </c>
      <c r="D24" s="17">
        <f>IF(B24="","",IFERROR(INDEX('Items'!$C$5:$C$64,MATCH(B24,'Items'!$A$5:$A$64,0)),""))</f>
        <v/>
      </c>
      <c r="E24" s="18" t="n"/>
      <c r="F24" s="19">
        <f>IF(B24="","",IFERROR(INDEX('Items'!$D$5:$D$64,MATCH(B24,'Items'!$A$5:$A$64,0)),0))</f>
        <v/>
      </c>
      <c r="G24" s="11" t="n"/>
      <c r="H24" s="19">
        <f>IF(OR(B24="",N(E24)=0),"",E24*F24*(1-N(G24)))</f>
        <v/>
      </c>
      <c r="I24" s="5" t="n"/>
      <c r="J24" s="19">
        <f>IF(H24="","",E24*F24)</f>
        <v/>
      </c>
      <c r="K24" s="5" t="n"/>
      <c r="L24" s="5" t="n"/>
    </row>
    <row r="25">
      <c r="A25" s="16" t="n">
        <v>12</v>
      </c>
      <c r="B25" s="10" t="n"/>
      <c r="C25" s="15">
        <f>IF(B25="","",IFERROR(INDEX('Items'!$B$5:$B$64,MATCH(B25,'Items'!$A$5:$A$64,0)),"Unknown code"))</f>
        <v/>
      </c>
      <c r="D25" s="17">
        <f>IF(B25="","",IFERROR(INDEX('Items'!$C$5:$C$64,MATCH(B25,'Items'!$A$5:$A$64,0)),""))</f>
        <v/>
      </c>
      <c r="E25" s="18" t="n"/>
      <c r="F25" s="19">
        <f>IF(B25="","",IFERROR(INDEX('Items'!$D$5:$D$64,MATCH(B25,'Items'!$A$5:$A$64,0)),0))</f>
        <v/>
      </c>
      <c r="G25" s="11" t="n"/>
      <c r="H25" s="19">
        <f>IF(OR(B25="",N(E25)=0),"",E25*F25*(1-N(G25)))</f>
        <v/>
      </c>
      <c r="I25" s="5" t="n"/>
      <c r="J25" s="19">
        <f>IF(H25="","",E25*F25)</f>
        <v/>
      </c>
      <c r="K25" s="5" t="n"/>
      <c r="L25" s="5" t="n"/>
    </row>
    <row r="26">
      <c r="A26" s="16" t="n">
        <v>13</v>
      </c>
      <c r="B26" s="10" t="n"/>
      <c r="C26" s="15">
        <f>IF(B26="","",IFERROR(INDEX('Items'!$B$5:$B$64,MATCH(B26,'Items'!$A$5:$A$64,0)),"Unknown code"))</f>
        <v/>
      </c>
      <c r="D26" s="17">
        <f>IF(B26="","",IFERROR(INDEX('Items'!$C$5:$C$64,MATCH(B26,'Items'!$A$5:$A$64,0)),""))</f>
        <v/>
      </c>
      <c r="E26" s="18" t="n"/>
      <c r="F26" s="19">
        <f>IF(B26="","",IFERROR(INDEX('Items'!$D$5:$D$64,MATCH(B26,'Items'!$A$5:$A$64,0)),0))</f>
        <v/>
      </c>
      <c r="G26" s="11" t="n"/>
      <c r="H26" s="19">
        <f>IF(OR(B26="",N(E26)=0),"",E26*F26*(1-N(G26)))</f>
        <v/>
      </c>
      <c r="I26" s="5" t="n"/>
      <c r="J26" s="19">
        <f>IF(H26="","",E26*F26)</f>
        <v/>
      </c>
      <c r="K26" s="5" t="n"/>
      <c r="L26" s="5" t="n"/>
    </row>
    <row r="27">
      <c r="A27" s="16" t="n">
        <v>14</v>
      </c>
      <c r="B27" s="10" t="n"/>
      <c r="C27" s="15">
        <f>IF(B27="","",IFERROR(INDEX('Items'!$B$5:$B$64,MATCH(B27,'Items'!$A$5:$A$64,0)),"Unknown code"))</f>
        <v/>
      </c>
      <c r="D27" s="17">
        <f>IF(B27="","",IFERROR(INDEX('Items'!$C$5:$C$64,MATCH(B27,'Items'!$A$5:$A$64,0)),""))</f>
        <v/>
      </c>
      <c r="E27" s="18" t="n"/>
      <c r="F27" s="19">
        <f>IF(B27="","",IFERROR(INDEX('Items'!$D$5:$D$64,MATCH(B27,'Items'!$A$5:$A$64,0)),0))</f>
        <v/>
      </c>
      <c r="G27" s="11" t="n"/>
      <c r="H27" s="19">
        <f>IF(OR(B27="",N(E27)=0),"",E27*F27*(1-N(G27)))</f>
        <v/>
      </c>
      <c r="I27" s="5" t="n"/>
      <c r="J27" s="19">
        <f>IF(H27="","",E27*F27)</f>
        <v/>
      </c>
      <c r="K27" s="5" t="n"/>
      <c r="L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6" t="inlineStr">
        <is>
          <t>Notes and payment terms</t>
        </is>
      </c>
      <c r="E29" s="20" t="inlineStr">
        <is>
          <t>Gross</t>
        </is>
      </c>
      <c r="H29" s="21">
        <f>SUM(J14:J27)</f>
        <v/>
      </c>
      <c r="I29" s="5" t="n"/>
      <c r="J29" s="5" t="n"/>
      <c r="K29" s="5" t="n"/>
      <c r="L29" s="5" t="n"/>
    </row>
    <row r="30">
      <c r="A30" s="8" t="inlineStr">
        <is>
          <t>Bank transfer: IBAN SA00 0000 0000 0000 0000 0000</t>
        </is>
      </c>
      <c r="E30" s="20" t="inlineStr">
        <is>
          <t>Line discounts</t>
        </is>
      </c>
      <c r="H30" s="21">
        <f>-(SUM(J14:J27)-SUM(H14:H27))</f>
        <v/>
      </c>
      <c r="I30" s="5" t="n"/>
      <c r="J30" s="5" t="n"/>
      <c r="K30" s="5" t="n"/>
      <c r="L30" s="5" t="n"/>
    </row>
    <row r="31">
      <c r="A31" s="8" t="inlineStr">
        <is>
          <t>Prices in SAR and include labour</t>
        </is>
      </c>
      <c r="E31" s="20" t="inlineStr">
        <is>
          <t>Extra discount</t>
        </is>
      </c>
      <c r="H31" s="21">
        <f>-SUM(H14:H27)*$K$6</f>
        <v/>
      </c>
      <c r="I31" s="5" t="n"/>
      <c r="J31" s="5" t="n"/>
      <c r="K31" s="5" t="n"/>
      <c r="L31" s="5" t="n"/>
    </row>
    <row r="32">
      <c r="A32" s="8" t="n"/>
      <c r="E32" s="20" t="inlineStr">
        <is>
          <t>Taxable amount</t>
        </is>
      </c>
      <c r="H32" s="21">
        <f>SUM(H14:H27)*(1-$K$6)</f>
        <v/>
      </c>
      <c r="I32" s="5" t="n"/>
      <c r="J32" s="5" t="n"/>
      <c r="K32" s="5" t="n"/>
      <c r="L32" s="5" t="n"/>
    </row>
    <row r="33">
      <c r="A33" s="5" t="n"/>
      <c r="B33" s="5" t="n"/>
      <c r="C33" s="5" t="n"/>
      <c r="D33" s="5" t="n"/>
      <c r="E33" s="20" t="inlineStr">
        <is>
          <t>VAT</t>
        </is>
      </c>
      <c r="H33" s="21">
        <f>H32*$K$5</f>
        <v/>
      </c>
      <c r="I33" s="5" t="n"/>
      <c r="J33" s="5" t="n"/>
      <c r="K33" s="5" t="n"/>
      <c r="L33" s="5" t="n"/>
    </row>
    <row r="34">
      <c r="A34" s="5" t="n"/>
      <c r="B34" s="5" t="n"/>
      <c r="C34" s="5" t="n"/>
      <c r="D34" s="5" t="n"/>
      <c r="E34" s="9" t="inlineStr">
        <is>
          <t>Total incl. VAT</t>
        </is>
      </c>
      <c r="H34" s="21">
        <f>H32+H33</f>
        <v/>
      </c>
      <c r="I34" s="5" t="n"/>
      <c r="J34" s="5" t="n"/>
      <c r="K34" s="5" t="n"/>
      <c r="L34" s="5" t="n"/>
    </row>
    <row r="35">
      <c r="A35" s="5" t="n"/>
      <c r="B35" s="5" t="n"/>
      <c r="C35" s="5" t="n"/>
      <c r="D35" s="5" t="n"/>
      <c r="E35" s="9" t="inlineStr">
        <is>
          <t>Paid</t>
        </is>
      </c>
      <c r="H35" s="21">
        <f>$K$7</f>
        <v/>
      </c>
      <c r="I35" s="5" t="n"/>
      <c r="J35" s="5" t="n"/>
      <c r="K35" s="5" t="n"/>
      <c r="L35" s="5" t="n"/>
    </row>
    <row r="36">
      <c r="A36" s="5" t="n"/>
      <c r="B36" s="5" t="n"/>
      <c r="C36" s="5" t="n"/>
      <c r="D36" s="5" t="n"/>
      <c r="E36" s="9" t="inlineStr">
        <is>
          <t>Amount due</t>
        </is>
      </c>
      <c r="H36" s="22">
        <f>H34-H35</f>
        <v/>
      </c>
      <c r="I36" s="5" t="n"/>
      <c r="J36" s="5" t="n"/>
      <c r="K36" s="5" t="n"/>
      <c r="L36" s="5" t="n"/>
    </row>
    <row r="37">
      <c r="A37" s="5" t="n"/>
      <c r="B37" s="5" t="n"/>
      <c r="C37" s="5" t="n"/>
      <c r="D37" s="5" t="n"/>
      <c r="E37" s="23">
        <f>IF(H36&lt;=0.005,"PAID IN FULL","DUE ON "&amp;TEXT($G$6+$G$7,"yyyy-mm-dd"))</f>
        <v/>
      </c>
      <c r="I37" s="5" t="n"/>
      <c r="J37" s="5" t="n"/>
      <c r="K37" s="5" t="n"/>
      <c r="L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</row>
    <row r="39">
      <c r="A39" s="6" t="inlineStr">
        <is>
          <t>Invoice checks</t>
        </is>
      </c>
      <c r="I39" s="5" t="n"/>
      <c r="J39" s="5" t="n"/>
      <c r="K39" s="5" t="n"/>
      <c r="L39" s="5" t="n"/>
    </row>
    <row r="40">
      <c r="A40" s="15">
        <f>IF(SUMPRODUCT((B14:B27&lt;&gt;"")*ISNA(MATCH(B14:B27,'Items'!$A$5:$A$64,0)))=0,"OK","A code is missing from the catalogue")</f>
        <v/>
      </c>
      <c r="I40" s="5" t="n"/>
      <c r="J40" s="5" t="n"/>
      <c r="K40" s="5" t="n"/>
      <c r="L40" s="5" t="n"/>
    </row>
    <row r="41">
      <c r="A41" s="15">
        <f>IF(COUNTIF(B14:B27,"?*")=COUNT(E14:E27),"OK","A line has no quantity")</f>
        <v/>
      </c>
      <c r="I41" s="5" t="n"/>
      <c r="J41" s="5" t="n"/>
      <c r="K41" s="5" t="n"/>
      <c r="L41" s="5" t="n"/>
    </row>
    <row r="42">
      <c r="A42" s="15">
        <f>IF(OR($H$36&gt;=-0.005),"OK","Paid exceeds the total")</f>
        <v/>
      </c>
      <c r="I42" s="5" t="n"/>
      <c r="J42" s="5" t="n"/>
      <c r="K42" s="5" t="n"/>
      <c r="L42" s="5" t="n"/>
    </row>
    <row r="43">
      <c r="A43" s="15">
        <f>IF($A$10="","Pick the customer",IF(ISNA(MATCH($A$10,'Customers'!$A$5:$A$44,0)),"Customer not in the list","OK"))</f>
        <v/>
      </c>
      <c r="I43" s="5" t="n"/>
      <c r="J43" s="5" t="n"/>
      <c r="K43" s="5" t="n"/>
      <c r="L43" s="5" t="n"/>
    </row>
    <row r="44">
      <c r="A44" s="24" t="inlineStr">
        <is>
          <t>A simplified invoice for internal use and small businesses. It does not replace ZATCA-approved e-invoicing (Fatoora) where you are required to use it.</t>
        </is>
      </c>
      <c r="I44" s="5" t="n"/>
      <c r="J44" s="5" t="n"/>
      <c r="K44" s="5" t="n"/>
      <c r="L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8">
    <mergeCell ref="A9:H9"/>
    <mergeCell ref="A5:D5"/>
    <mergeCell ref="A39:H39"/>
    <mergeCell ref="D10:H10"/>
    <mergeCell ref="A4:D4"/>
    <mergeCell ref="E31:G31"/>
    <mergeCell ref="E5:F5"/>
    <mergeCell ref="A29:D29"/>
    <mergeCell ref="E34:G34"/>
    <mergeCell ref="E30:G30"/>
    <mergeCell ref="A3:L3"/>
    <mergeCell ref="E37:H37"/>
    <mergeCell ref="A31:D31"/>
    <mergeCell ref="E36:G36"/>
    <mergeCell ref="G7:H7"/>
    <mergeCell ref="A30:D30"/>
    <mergeCell ref="D11:H11"/>
    <mergeCell ref="A41:H41"/>
    <mergeCell ref="G6:H6"/>
    <mergeCell ref="A10:C10"/>
    <mergeCell ref="E32:G32"/>
    <mergeCell ref="J4:K4"/>
    <mergeCell ref="E6:F6"/>
    <mergeCell ref="A6:D6"/>
    <mergeCell ref="E4:H4"/>
    <mergeCell ref="G5:H5"/>
    <mergeCell ref="A42:H42"/>
    <mergeCell ref="A7:D7"/>
    <mergeCell ref="A11:C11"/>
    <mergeCell ref="E33:G33"/>
    <mergeCell ref="E7:F7"/>
    <mergeCell ref="A43:H43"/>
    <mergeCell ref="A1:L1"/>
    <mergeCell ref="E35:G35"/>
    <mergeCell ref="A44:H44"/>
    <mergeCell ref="E29:G29"/>
    <mergeCell ref="A32:D32"/>
    <mergeCell ref="A40:H40"/>
  </mergeCells>
  <conditionalFormatting sqref="E37:H37">
    <cfRule type="expression" priority="1" dxfId="0">
      <formula>$H$36&lt;=0.005</formula>
    </cfRule>
    <cfRule type="expression" priority="2" dxfId="1">
      <formula>$H$36&gt;0.005</formula>
    </cfRule>
  </conditionalFormatting>
  <conditionalFormatting sqref="A40:H43">
    <cfRule type="expression" priority="3" dxfId="0">
      <formula>A40="OK"</formula>
    </cfRule>
    <cfRule type="expression" priority="4" dxfId="2">
      <formula>A40&lt;&gt;"OK"</formula>
    </cfRule>
  </conditionalFormatting>
  <dataValidations count="9">
    <dataValidation sqref="K5" showDropDown="0" showInputMessage="0" showErrorMessage="1" allowBlank="1" errorTitle="Sheetaky" error="Enter a number between 0 and 0.5" type="decimal" operator="between">
      <formula1>0</formula1>
      <formula2>0.5</formula2>
    </dataValidation>
    <dataValidation sqref="K6" showDropDown="0" showInputMessage="0" showErrorMessage="1" allowBlank="1" errorTitle="Sheetaky" error="Enter a number between 0 and 1" type="decimal" operator="between">
      <formula1>0</formula1>
      <formula2>1</formula2>
    </dataValidation>
    <dataValidation sqref="K7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G7" showDropDown="0" showInputMessage="0" showErrorMessage="1" allowBlank="1" errorTitle="Sheetaky" error="Enter a number between 0 and 365" type="whole" operator="between">
      <formula1>0</formula1>
      <formula2>365</formula2>
    </dataValidation>
    <dataValidation sqref="G6" showDropDown="0" showInputMessage="0" showErrorMessage="1" allowBlank="1" errorTitle="Sheetaky" error="Enter a valid date" type="date" operator="greaterThan">
      <formula1>1</formula1>
    </dataValidation>
    <dataValidation sqref="A10" showDropDown="0" showInputMessage="0" showErrorMessage="1" allowBlank="1" errorTitle="Sheetaky" error="Pick a value from the list" type="list">
      <formula1>='Customers'!$A$5:$A$44</formula1>
    </dataValidation>
    <dataValidation sqref="B14:B27" showDropDown="0" showInputMessage="0" showErrorMessage="1" allowBlank="1" errorTitle="Sheetaky" error="Pick a value from the list" type="list">
      <formula1>='Items'!$A$5:$A$64</formula1>
    </dataValidation>
    <dataValidation sqref="E14:E27" showDropDown="0" showInputMessage="0" showErrorMessage="1" allowBlank="1" errorTitle="Sheetaky" error="Enter a number between 0 and 1000000" type="decimal" operator="between">
      <formula1>0</formula1>
      <formula2>1000000</formula2>
    </dataValidation>
    <dataValidation sqref="G14:G27" showDropDown="0" showInputMessage="0" showErrorMessage="1" allowBlank="1" errorTitle="Sheetaky" error="Enter a number between 0 and 1" type="decimal" operator="between">
      <formula1>0</formula1>
      <formula2>1</formula2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F64"/>
  <sheetViews>
    <sheetView showGridLines="0" rightToLeft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2" customWidth="1" min="3" max="3"/>
    <col width="12" customWidth="1" min="4" max="4"/>
    <col width="3" customWidth="1" min="5" max="5"/>
    <col width="5" customWidth="1" min="6" max="6"/>
  </cols>
  <sheetData>
    <row r="1" ht="36" customHeight="1">
      <c r="A1" s="25" t="inlineStr">
        <is>
          <t>Item catalogue</t>
        </is>
      </c>
      <c r="B1" s="2" t="n"/>
      <c r="C1" s="2" t="n"/>
      <c r="D1" s="2" t="n"/>
      <c r="E1" s="2" t="n"/>
      <c r="F1" s="2" t="n"/>
    </row>
    <row r="2" ht="18" customHeight="1">
      <c r="A2" s="26" t="inlineStr">
        <is>
          <t>Enter code, name, unit and price before VAT; they fill into the invoice when you pick the code</t>
        </is>
      </c>
      <c r="B2" s="27" t="n"/>
      <c r="C2" s="27" t="n"/>
      <c r="D2" s="27" t="n"/>
      <c r="E2" s="27" t="n"/>
      <c r="F2" s="27" t="n"/>
    </row>
    <row r="3"/>
    <row r="4" ht="26" customHeight="1">
      <c r="A4" s="7" t="inlineStr">
        <is>
          <t>Code</t>
        </is>
      </c>
      <c r="B4" s="7" t="inlineStr">
        <is>
          <t>Name</t>
        </is>
      </c>
      <c r="C4" s="7" t="inlineStr">
        <is>
          <t>Unit</t>
        </is>
      </c>
      <c r="D4" s="7" t="inlineStr">
        <is>
          <t>Price</t>
        </is>
      </c>
    </row>
    <row r="5">
      <c r="A5" s="10" t="inlineStr">
        <is>
          <t>SRV-01</t>
        </is>
      </c>
      <c r="B5" s="8" t="inlineStr">
        <is>
          <t>Inspection visit</t>
        </is>
      </c>
      <c r="C5" s="10" t="inlineStr">
        <is>
          <t>visit</t>
        </is>
      </c>
      <c r="D5" s="14" t="n">
        <v>150</v>
      </c>
    </row>
    <row r="6">
      <c r="A6" s="10" t="inlineStr">
        <is>
          <t>SRV-02</t>
        </is>
      </c>
      <c r="B6" s="8" t="inlineStr">
        <is>
          <t>Install electrical point</t>
        </is>
      </c>
      <c r="C6" s="10" t="inlineStr">
        <is>
          <t>point</t>
        </is>
      </c>
      <c r="D6" s="14" t="n">
        <v>85</v>
      </c>
    </row>
    <row r="7">
      <c r="A7" s="10" t="inlineStr">
        <is>
          <t>SRV-03</t>
        </is>
      </c>
      <c r="B7" s="8" t="inlineStr">
        <is>
          <t>Cable run (per metre)</t>
        </is>
      </c>
      <c r="C7" s="10" t="inlineStr">
        <is>
          <t>m</t>
        </is>
      </c>
      <c r="D7" s="14" t="n">
        <v>12</v>
      </c>
    </row>
    <row r="8">
      <c r="A8" s="10" t="inlineStr">
        <is>
          <t>MAT-01</t>
        </is>
      </c>
      <c r="B8" s="8" t="inlineStr">
        <is>
          <t>MCB 32 A</t>
        </is>
      </c>
      <c r="C8" s="10" t="inlineStr">
        <is>
          <t>pcs</t>
        </is>
      </c>
      <c r="D8" s="14" t="n">
        <v>27</v>
      </c>
    </row>
    <row r="9">
      <c r="A9" s="10" t="inlineStr">
        <is>
          <t>MAT-02</t>
        </is>
      </c>
      <c r="B9" s="8" t="inlineStr">
        <is>
          <t>LED panel 18 W</t>
        </is>
      </c>
      <c r="C9" s="10" t="inlineStr">
        <is>
          <t>pcs</t>
        </is>
      </c>
      <c r="D9" s="14" t="n">
        <v>28</v>
      </c>
    </row>
    <row r="10">
      <c r="A10" s="10" t="inlineStr">
        <is>
          <t>MAT-03</t>
        </is>
      </c>
      <c r="B10" s="8" t="inlineStr">
        <is>
          <t>Socket outlet 13 A</t>
        </is>
      </c>
      <c r="C10" s="10" t="inlineStr">
        <is>
          <t>pcs</t>
        </is>
      </c>
      <c r="D10" s="14" t="n">
        <v>12</v>
      </c>
    </row>
    <row r="11">
      <c r="A11" s="10" t="inlineStr">
        <is>
          <t>SRV-04</t>
        </is>
      </c>
      <c r="B11" s="8" t="inlineStr">
        <is>
          <t>Monthly maintenance</t>
        </is>
      </c>
      <c r="C11" s="10" t="inlineStr">
        <is>
          <t>month</t>
        </is>
      </c>
      <c r="D11" s="14" t="n">
        <v>600</v>
      </c>
    </row>
    <row r="12">
      <c r="A12" s="10" t="inlineStr">
        <is>
          <t>SRV-05</t>
        </is>
      </c>
      <c r="B12" s="8" t="inlineStr">
        <is>
          <t>Labour per day</t>
        </is>
      </c>
      <c r="C12" s="10" t="inlineStr">
        <is>
          <t>day</t>
        </is>
      </c>
      <c r="D12" s="14" t="n">
        <v>220</v>
      </c>
    </row>
    <row r="13">
      <c r="A13" s="10" t="n"/>
      <c r="B13" s="8" t="n"/>
      <c r="C13" s="10" t="n"/>
      <c r="D13" s="14" t="n"/>
    </row>
    <row r="14">
      <c r="A14" s="10" t="n"/>
      <c r="B14" s="8" t="n"/>
      <c r="C14" s="10" t="n"/>
      <c r="D14" s="14" t="n"/>
    </row>
    <row r="15">
      <c r="A15" s="10" t="n"/>
      <c r="B15" s="8" t="n"/>
      <c r="C15" s="10" t="n"/>
      <c r="D15" s="14" t="n"/>
    </row>
    <row r="16">
      <c r="A16" s="10" t="n"/>
      <c r="B16" s="8" t="n"/>
      <c r="C16" s="10" t="n"/>
      <c r="D16" s="14" t="n"/>
    </row>
    <row r="17">
      <c r="A17" s="10" t="n"/>
      <c r="B17" s="8" t="n"/>
      <c r="C17" s="10" t="n"/>
      <c r="D17" s="14" t="n"/>
    </row>
    <row r="18">
      <c r="A18" s="10" t="n"/>
      <c r="B18" s="8" t="n"/>
      <c r="C18" s="10" t="n"/>
      <c r="D18" s="14" t="n"/>
    </row>
    <row r="19">
      <c r="A19" s="10" t="n"/>
      <c r="B19" s="8" t="n"/>
      <c r="C19" s="10" t="n"/>
      <c r="D19" s="14" t="n"/>
    </row>
    <row r="20">
      <c r="A20" s="10" t="n"/>
      <c r="B20" s="8" t="n"/>
      <c r="C20" s="10" t="n"/>
      <c r="D20" s="14" t="n"/>
    </row>
    <row r="21">
      <c r="A21" s="10" t="n"/>
      <c r="B21" s="8" t="n"/>
      <c r="C21" s="10" t="n"/>
      <c r="D21" s="14" t="n"/>
    </row>
    <row r="22">
      <c r="A22" s="10" t="n"/>
      <c r="B22" s="8" t="n"/>
      <c r="C22" s="10" t="n"/>
      <c r="D22" s="14" t="n"/>
    </row>
    <row r="23">
      <c r="A23" s="10" t="n"/>
      <c r="B23" s="8" t="n"/>
      <c r="C23" s="10" t="n"/>
      <c r="D23" s="14" t="n"/>
    </row>
    <row r="24">
      <c r="A24" s="10" t="n"/>
      <c r="B24" s="8" t="n"/>
      <c r="C24" s="10" t="n"/>
      <c r="D24" s="14" t="n"/>
    </row>
    <row r="25">
      <c r="A25" s="10" t="n"/>
      <c r="B25" s="8" t="n"/>
      <c r="C25" s="10" t="n"/>
      <c r="D25" s="14" t="n"/>
    </row>
    <row r="26">
      <c r="A26" s="10" t="n"/>
      <c r="B26" s="8" t="n"/>
      <c r="C26" s="10" t="n"/>
      <c r="D26" s="14" t="n"/>
    </row>
    <row r="27">
      <c r="A27" s="10" t="n"/>
      <c r="B27" s="8" t="n"/>
      <c r="C27" s="10" t="n"/>
      <c r="D27" s="14" t="n"/>
    </row>
    <row r="28">
      <c r="A28" s="10" t="n"/>
      <c r="B28" s="8" t="n"/>
      <c r="C28" s="10" t="n"/>
      <c r="D28" s="14" t="n"/>
    </row>
    <row r="29">
      <c r="A29" s="10" t="n"/>
      <c r="B29" s="8" t="n"/>
      <c r="C29" s="10" t="n"/>
      <c r="D29" s="14" t="n"/>
    </row>
    <row r="30">
      <c r="A30" s="10" t="n"/>
      <c r="B30" s="8" t="n"/>
      <c r="C30" s="10" t="n"/>
      <c r="D30" s="14" t="n"/>
    </row>
    <row r="31">
      <c r="A31" s="10" t="n"/>
      <c r="B31" s="8" t="n"/>
      <c r="C31" s="10" t="n"/>
      <c r="D31" s="14" t="n"/>
    </row>
    <row r="32">
      <c r="A32" s="10" t="n"/>
      <c r="B32" s="8" t="n"/>
      <c r="C32" s="10" t="n"/>
      <c r="D32" s="14" t="n"/>
    </row>
    <row r="33">
      <c r="A33" s="10" t="n"/>
      <c r="B33" s="8" t="n"/>
      <c r="C33" s="10" t="n"/>
      <c r="D33" s="14" t="n"/>
    </row>
    <row r="34">
      <c r="A34" s="10" t="n"/>
      <c r="B34" s="8" t="n"/>
      <c r="C34" s="10" t="n"/>
      <c r="D34" s="14" t="n"/>
    </row>
    <row r="35">
      <c r="A35" s="10" t="n"/>
      <c r="B35" s="8" t="n"/>
      <c r="C35" s="10" t="n"/>
      <c r="D35" s="14" t="n"/>
    </row>
    <row r="36">
      <c r="A36" s="10" t="n"/>
      <c r="B36" s="8" t="n"/>
      <c r="C36" s="10" t="n"/>
      <c r="D36" s="14" t="n"/>
    </row>
    <row r="37">
      <c r="A37" s="10" t="n"/>
      <c r="B37" s="8" t="n"/>
      <c r="C37" s="10" t="n"/>
      <c r="D37" s="14" t="n"/>
    </row>
    <row r="38">
      <c r="A38" s="10" t="n"/>
      <c r="B38" s="8" t="n"/>
      <c r="C38" s="10" t="n"/>
      <c r="D38" s="14" t="n"/>
    </row>
    <row r="39">
      <c r="A39" s="10" t="n"/>
      <c r="B39" s="8" t="n"/>
      <c r="C39" s="10" t="n"/>
      <c r="D39" s="14" t="n"/>
    </row>
    <row r="40">
      <c r="A40" s="10" t="n"/>
      <c r="B40" s="8" t="n"/>
      <c r="C40" s="10" t="n"/>
      <c r="D40" s="14" t="n"/>
    </row>
    <row r="41">
      <c r="A41" s="10" t="n"/>
      <c r="B41" s="8" t="n"/>
      <c r="C41" s="10" t="n"/>
      <c r="D41" s="14" t="n"/>
    </row>
    <row r="42">
      <c r="A42" s="10" t="n"/>
      <c r="B42" s="8" t="n"/>
      <c r="C42" s="10" t="n"/>
      <c r="D42" s="14" t="n"/>
    </row>
    <row r="43">
      <c r="A43" s="10" t="n"/>
      <c r="B43" s="8" t="n"/>
      <c r="C43" s="10" t="n"/>
      <c r="D43" s="14" t="n"/>
    </row>
    <row r="44">
      <c r="A44" s="10" t="n"/>
      <c r="B44" s="8" t="n"/>
      <c r="C44" s="10" t="n"/>
      <c r="D44" s="14" t="n"/>
    </row>
    <row r="45">
      <c r="A45" s="10" t="n"/>
      <c r="B45" s="8" t="n"/>
      <c r="C45" s="10" t="n"/>
      <c r="D45" s="14" t="n"/>
    </row>
    <row r="46">
      <c r="A46" s="10" t="n"/>
      <c r="B46" s="8" t="n"/>
      <c r="C46" s="10" t="n"/>
      <c r="D46" s="14" t="n"/>
    </row>
    <row r="47">
      <c r="A47" s="10" t="n"/>
      <c r="B47" s="8" t="n"/>
      <c r="C47" s="10" t="n"/>
      <c r="D47" s="14" t="n"/>
    </row>
    <row r="48">
      <c r="A48" s="10" t="n"/>
      <c r="B48" s="8" t="n"/>
      <c r="C48" s="10" t="n"/>
      <c r="D48" s="14" t="n"/>
    </row>
    <row r="49">
      <c r="A49" s="10" t="n"/>
      <c r="B49" s="8" t="n"/>
      <c r="C49" s="10" t="n"/>
      <c r="D49" s="14" t="n"/>
    </row>
    <row r="50">
      <c r="A50" s="10" t="n"/>
      <c r="B50" s="8" t="n"/>
      <c r="C50" s="10" t="n"/>
      <c r="D50" s="14" t="n"/>
    </row>
    <row r="51">
      <c r="A51" s="10" t="n"/>
      <c r="B51" s="8" t="n"/>
      <c r="C51" s="10" t="n"/>
      <c r="D51" s="14" t="n"/>
    </row>
    <row r="52">
      <c r="A52" s="10" t="n"/>
      <c r="B52" s="8" t="n"/>
      <c r="C52" s="10" t="n"/>
      <c r="D52" s="14" t="n"/>
    </row>
    <row r="53">
      <c r="A53" s="10" t="n"/>
      <c r="B53" s="8" t="n"/>
      <c r="C53" s="10" t="n"/>
      <c r="D53" s="14" t="n"/>
    </row>
    <row r="54">
      <c r="A54" s="10" t="n"/>
      <c r="B54" s="8" t="n"/>
      <c r="C54" s="10" t="n"/>
      <c r="D54" s="14" t="n"/>
    </row>
    <row r="55">
      <c r="A55" s="10" t="n"/>
      <c r="B55" s="8" t="n"/>
      <c r="C55" s="10" t="n"/>
      <c r="D55" s="14" t="n"/>
    </row>
    <row r="56">
      <c r="A56" s="10" t="n"/>
      <c r="B56" s="8" t="n"/>
      <c r="C56" s="10" t="n"/>
      <c r="D56" s="14" t="n"/>
    </row>
    <row r="57">
      <c r="A57" s="10" t="n"/>
      <c r="B57" s="8" t="n"/>
      <c r="C57" s="10" t="n"/>
      <c r="D57" s="14" t="n"/>
    </row>
    <row r="58">
      <c r="A58" s="10" t="n"/>
      <c r="B58" s="8" t="n"/>
      <c r="C58" s="10" t="n"/>
      <c r="D58" s="14" t="n"/>
    </row>
    <row r="59">
      <c r="A59" s="10" t="n"/>
      <c r="B59" s="8" t="n"/>
      <c r="C59" s="10" t="n"/>
      <c r="D59" s="14" t="n"/>
    </row>
    <row r="60">
      <c r="A60" s="10" t="n"/>
      <c r="B60" s="8" t="n"/>
      <c r="C60" s="10" t="n"/>
      <c r="D60" s="14" t="n"/>
    </row>
    <row r="61">
      <c r="A61" s="10" t="n"/>
      <c r="B61" s="8" t="n"/>
      <c r="C61" s="10" t="n"/>
      <c r="D61" s="14" t="n"/>
    </row>
    <row r="62">
      <c r="A62" s="10" t="n"/>
      <c r="B62" s="8" t="n"/>
      <c r="C62" s="10" t="n"/>
      <c r="D62" s="14" t="n"/>
    </row>
    <row r="63">
      <c r="A63" s="10" t="n"/>
      <c r="B63" s="8" t="n"/>
      <c r="C63" s="10" t="n"/>
      <c r="D63" s="14" t="n"/>
    </row>
    <row r="64">
      <c r="A64" s="10" t="n"/>
      <c r="B64" s="8" t="n"/>
      <c r="C64" s="10" t="n"/>
      <c r="D64" s="1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F2"/>
    <mergeCell ref="A1:F1"/>
  </mergeCells>
  <dataValidations count="1">
    <dataValidation sqref="D5:D64" showDropDown="0" showInputMessage="0" showErrorMessage="1" allowBlank="1" errorTitle="Sheetaky" error="Enter a number between 0 and 100000000" type="decimal" operator="between">
      <formula1>0</formula1>
      <formula2>100000000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D44"/>
  <sheetViews>
    <sheetView showGridLines="0" rightToLeft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8" customWidth="1" min="3" max="3"/>
    <col width="16" customWidth="1" min="4" max="4"/>
  </cols>
  <sheetData>
    <row r="1" ht="36" customHeight="1">
      <c r="A1" s="25" t="inlineStr">
        <is>
          <t>Customers</t>
        </is>
      </c>
      <c r="B1" s="2" t="n"/>
      <c r="C1" s="2" t="n"/>
      <c r="D1" s="2" t="n"/>
    </row>
    <row r="2" ht="18" customHeight="1">
      <c r="A2" s="26" t="inlineStr">
        <is>
          <t>Record customers once, then pick the name on the invoice</t>
        </is>
      </c>
      <c r="B2" s="27" t="n"/>
      <c r="C2" s="27" t="n"/>
      <c r="D2" s="27" t="n"/>
    </row>
    <row r="3"/>
    <row r="4" ht="26" customHeight="1">
      <c r="A4" s="7" t="inlineStr">
        <is>
          <t>Customer</t>
        </is>
      </c>
      <c r="B4" s="7" t="inlineStr">
        <is>
          <t>VAT no.</t>
        </is>
      </c>
      <c r="C4" s="7" t="inlineStr">
        <is>
          <t>Address</t>
        </is>
      </c>
      <c r="D4" s="7" t="inlineStr">
        <is>
          <t>Mobile</t>
        </is>
      </c>
    </row>
    <row r="5">
      <c r="A5" s="8" t="inlineStr">
        <is>
          <t>Elite Contracting Co.</t>
        </is>
      </c>
      <c r="B5" s="28" t="inlineStr">
        <is>
          <t>3101234567</t>
        </is>
      </c>
      <c r="C5" s="8" t="inlineStr">
        <is>
          <t>Riyadh - Al Malqa</t>
        </is>
      </c>
      <c r="D5" s="28" t="inlineStr">
        <is>
          <t>0551234567</t>
        </is>
      </c>
    </row>
    <row r="6">
      <c r="A6" s="8" t="inlineStr">
        <is>
          <t>Al Waha Trading Est.</t>
        </is>
      </c>
      <c r="B6" s="28" t="inlineStr">
        <is>
          <t>3109876543</t>
        </is>
      </c>
      <c r="C6" s="8" t="inlineStr">
        <is>
          <t>Jeddah - Al Rawdah</t>
        </is>
      </c>
      <c r="D6" s="28" t="inlineStr">
        <is>
          <t>0567654321</t>
        </is>
      </c>
    </row>
    <row r="7">
      <c r="A7" s="8" t="inlineStr">
        <is>
          <t>Sanabel Restaurant</t>
        </is>
      </c>
      <c r="B7" s="28" t="inlineStr">
        <is>
          <t>3105550199</t>
        </is>
      </c>
      <c r="C7" s="8" t="inlineStr">
        <is>
          <t>Dammam - Al Shati</t>
        </is>
      </c>
      <c r="D7" s="28" t="inlineStr">
        <is>
          <t>0509988776</t>
        </is>
      </c>
    </row>
    <row r="8">
      <c r="A8" s="8" t="n"/>
      <c r="B8" s="28" t="n"/>
      <c r="C8" s="8" t="n"/>
      <c r="D8" s="28" t="n"/>
    </row>
    <row r="9">
      <c r="A9" s="8" t="n"/>
      <c r="B9" s="28" t="n"/>
      <c r="C9" s="8" t="n"/>
      <c r="D9" s="28" t="n"/>
    </row>
    <row r="10">
      <c r="A10" s="8" t="n"/>
      <c r="B10" s="28" t="n"/>
      <c r="C10" s="8" t="n"/>
      <c r="D10" s="28" t="n"/>
    </row>
    <row r="11">
      <c r="A11" s="8" t="n"/>
      <c r="B11" s="28" t="n"/>
      <c r="C11" s="8" t="n"/>
      <c r="D11" s="28" t="n"/>
    </row>
    <row r="12">
      <c r="A12" s="8" t="n"/>
      <c r="B12" s="28" t="n"/>
      <c r="C12" s="8" t="n"/>
      <c r="D12" s="28" t="n"/>
    </row>
    <row r="13">
      <c r="A13" s="8" t="n"/>
      <c r="B13" s="28" t="n"/>
      <c r="C13" s="8" t="n"/>
      <c r="D13" s="28" t="n"/>
    </row>
    <row r="14">
      <c r="A14" s="8" t="n"/>
      <c r="B14" s="28" t="n"/>
      <c r="C14" s="8" t="n"/>
      <c r="D14" s="28" t="n"/>
    </row>
    <row r="15">
      <c r="A15" s="8" t="n"/>
      <c r="B15" s="28" t="n"/>
      <c r="C15" s="8" t="n"/>
      <c r="D15" s="28" t="n"/>
    </row>
    <row r="16">
      <c r="A16" s="8" t="n"/>
      <c r="B16" s="28" t="n"/>
      <c r="C16" s="8" t="n"/>
      <c r="D16" s="28" t="n"/>
    </row>
    <row r="17">
      <c r="A17" s="8" t="n"/>
      <c r="B17" s="28" t="n"/>
      <c r="C17" s="8" t="n"/>
      <c r="D17" s="28" t="n"/>
    </row>
    <row r="18">
      <c r="A18" s="8" t="n"/>
      <c r="B18" s="28" t="n"/>
      <c r="C18" s="8" t="n"/>
      <c r="D18" s="28" t="n"/>
    </row>
    <row r="19">
      <c r="A19" s="8" t="n"/>
      <c r="B19" s="28" t="n"/>
      <c r="C19" s="8" t="n"/>
      <c r="D19" s="28" t="n"/>
    </row>
    <row r="20">
      <c r="A20" s="8" t="n"/>
      <c r="B20" s="28" t="n"/>
      <c r="C20" s="8" t="n"/>
      <c r="D20" s="28" t="n"/>
    </row>
    <row r="21">
      <c r="A21" s="8" t="n"/>
      <c r="B21" s="28" t="n"/>
      <c r="C21" s="8" t="n"/>
      <c r="D21" s="28" t="n"/>
    </row>
    <row r="22">
      <c r="A22" s="8" t="n"/>
      <c r="B22" s="28" t="n"/>
      <c r="C22" s="8" t="n"/>
      <c r="D22" s="28" t="n"/>
    </row>
    <row r="23">
      <c r="A23" s="8" t="n"/>
      <c r="B23" s="28" t="n"/>
      <c r="C23" s="8" t="n"/>
      <c r="D23" s="28" t="n"/>
    </row>
    <row r="24">
      <c r="A24" s="8" t="n"/>
      <c r="B24" s="28" t="n"/>
      <c r="C24" s="8" t="n"/>
      <c r="D24" s="28" t="n"/>
    </row>
    <row r="25">
      <c r="A25" s="8" t="n"/>
      <c r="B25" s="28" t="n"/>
      <c r="C25" s="8" t="n"/>
      <c r="D25" s="28" t="n"/>
    </row>
    <row r="26">
      <c r="A26" s="8" t="n"/>
      <c r="B26" s="28" t="n"/>
      <c r="C26" s="8" t="n"/>
      <c r="D26" s="28" t="n"/>
    </row>
    <row r="27">
      <c r="A27" s="8" t="n"/>
      <c r="B27" s="28" t="n"/>
      <c r="C27" s="8" t="n"/>
      <c r="D27" s="28" t="n"/>
    </row>
    <row r="28">
      <c r="A28" s="8" t="n"/>
      <c r="B28" s="28" t="n"/>
      <c r="C28" s="8" t="n"/>
      <c r="D28" s="28" t="n"/>
    </row>
    <row r="29">
      <c r="A29" s="8" t="n"/>
      <c r="B29" s="28" t="n"/>
      <c r="C29" s="8" t="n"/>
      <c r="D29" s="28" t="n"/>
    </row>
    <row r="30">
      <c r="A30" s="8" t="n"/>
      <c r="B30" s="28" t="n"/>
      <c r="C30" s="8" t="n"/>
      <c r="D30" s="28" t="n"/>
    </row>
    <row r="31">
      <c r="A31" s="8" t="n"/>
      <c r="B31" s="28" t="n"/>
      <c r="C31" s="8" t="n"/>
      <c r="D31" s="28" t="n"/>
    </row>
    <row r="32">
      <c r="A32" s="8" t="n"/>
      <c r="B32" s="28" t="n"/>
      <c r="C32" s="8" t="n"/>
      <c r="D32" s="28" t="n"/>
    </row>
    <row r="33">
      <c r="A33" s="8" t="n"/>
      <c r="B33" s="28" t="n"/>
      <c r="C33" s="8" t="n"/>
      <c r="D33" s="28" t="n"/>
    </row>
    <row r="34">
      <c r="A34" s="8" t="n"/>
      <c r="B34" s="28" t="n"/>
      <c r="C34" s="8" t="n"/>
      <c r="D34" s="28" t="n"/>
    </row>
    <row r="35">
      <c r="A35" s="8" t="n"/>
      <c r="B35" s="28" t="n"/>
      <c r="C35" s="8" t="n"/>
      <c r="D35" s="28" t="n"/>
    </row>
    <row r="36">
      <c r="A36" s="8" t="n"/>
      <c r="B36" s="28" t="n"/>
      <c r="C36" s="8" t="n"/>
      <c r="D36" s="28" t="n"/>
    </row>
    <row r="37">
      <c r="A37" s="8" t="n"/>
      <c r="B37" s="28" t="n"/>
      <c r="C37" s="8" t="n"/>
      <c r="D37" s="28" t="n"/>
    </row>
    <row r="38">
      <c r="A38" s="8" t="n"/>
      <c r="B38" s="28" t="n"/>
      <c r="C38" s="8" t="n"/>
      <c r="D38" s="28" t="n"/>
    </row>
    <row r="39">
      <c r="A39" s="8" t="n"/>
      <c r="B39" s="28" t="n"/>
      <c r="C39" s="8" t="n"/>
      <c r="D39" s="28" t="n"/>
    </row>
    <row r="40">
      <c r="A40" s="8" t="n"/>
      <c r="B40" s="28" t="n"/>
      <c r="C40" s="8" t="n"/>
      <c r="D40" s="28" t="n"/>
    </row>
    <row r="41">
      <c r="A41" s="8" t="n"/>
      <c r="B41" s="28" t="n"/>
      <c r="C41" s="8" t="n"/>
      <c r="D41" s="28" t="n"/>
    </row>
    <row r="42">
      <c r="A42" s="8" t="n"/>
      <c r="B42" s="28" t="n"/>
      <c r="C42" s="8" t="n"/>
      <c r="D42" s="28" t="n"/>
    </row>
    <row r="43">
      <c r="A43" s="8" t="n"/>
      <c r="B43" s="28" t="n"/>
      <c r="C43" s="8" t="n"/>
      <c r="D43" s="28" t="n"/>
    </row>
    <row r="44">
      <c r="A44" s="8" t="n"/>
      <c r="B44" s="28" t="n"/>
      <c r="C44" s="8" t="n"/>
      <c r="D44" s="2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D1"/>
    <mergeCell ref="A2:D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25" t="inlineStr">
        <is>
          <t>How to use: Invoice</t>
        </is>
      </c>
      <c r="B1" s="2" t="n"/>
    </row>
    <row r="2" ht="18" customHeight="1">
      <c r="A2" s="26" t="inlineStr">
        <is>
          <t>Sheetaky.com · Ready Excel sheets in Arabic and English</t>
        </is>
      </c>
      <c r="B2" s="27" t="n"/>
    </row>
    <row r="3"/>
    <row r="4" ht="22" customHeight="1">
      <c r="A4" s="29" t="inlineStr">
        <is>
          <t>What is this sheet?</t>
        </is>
      </c>
      <c r="B4" s="30" t="n"/>
    </row>
    <row r="5" ht="30" customHeight="1">
      <c r="A5" s="31" t="inlineStr">
        <is>
          <t>A print-ready invoice: item details and prices fill in from the catalogue, and the sheet computes discount, VAT, the amount due and the due date.</t>
        </is>
      </c>
    </row>
    <row r="6"/>
    <row r="7" ht="22" customHeight="1">
      <c r="A7" s="29" t="inlineStr">
        <is>
          <t>Steps</t>
        </is>
      </c>
      <c r="B7" s="30" t="n"/>
    </row>
    <row r="8" ht="20" customHeight="1">
      <c r="A8" s="6" t="n">
        <v>1</v>
      </c>
      <c r="B8" s="31" t="inlineStr">
        <is>
          <t>Edit your business and invoice details at the top.</t>
        </is>
      </c>
    </row>
    <row r="9" ht="20" customHeight="1">
      <c r="A9" s="6" t="n">
        <v>2</v>
      </c>
      <c r="B9" s="31" t="inlineStr">
        <is>
          <t>Add items and prices on the Items sheet and customers on the Customers sheet.</t>
        </is>
      </c>
    </row>
    <row r="10" ht="20" customHeight="1">
      <c r="A10" s="6" t="n">
        <v>3</v>
      </c>
      <c r="B10" s="31" t="inlineStr">
        <is>
          <t>Pick the customer, then a code per line, with quantity and discount.</t>
        </is>
      </c>
    </row>
    <row r="11" ht="20" customHeight="1">
      <c r="A11" s="6" t="n">
        <v>4</v>
      </c>
      <c r="B11" s="31" t="inlineStr">
        <is>
          <t>Print or save as PDF, and change the invoice number each time.</t>
        </is>
      </c>
    </row>
    <row r="12"/>
    <row r="13" ht="22" customHeight="1">
      <c r="A13" s="29" t="inlineStr">
        <is>
          <t>Color legend</t>
        </is>
      </c>
      <c r="B13" s="30" t="n"/>
    </row>
    <row r="14">
      <c r="A14" s="8" t="inlineStr"/>
      <c r="B14" s="31" t="inlineStr">
        <is>
          <t>Input cell: type or choose your value here (blue text on yellow).</t>
        </is>
      </c>
    </row>
    <row r="15">
      <c r="A15" s="15" t="inlineStr"/>
      <c r="B15" s="31" t="inlineStr">
        <is>
          <t>Calculated cell: automatic formula, protected from accidental edits.</t>
        </is>
      </c>
    </row>
    <row r="16">
      <c r="A16" s="32" t="inlineStr"/>
      <c r="B16" s="31" t="inlineStr">
        <is>
          <t>Table and section headers.</t>
        </is>
      </c>
    </row>
    <row r="17"/>
    <row r="18" ht="22" customHeight="1">
      <c r="A18" s="29" t="inlineStr">
        <is>
          <t>Important notes</t>
        </is>
      </c>
      <c r="B18" s="30" t="n"/>
    </row>
    <row r="19" ht="20" customHeight="1">
      <c r="A19" s="33" t="inlineStr">
        <is>
          <t>•</t>
        </is>
      </c>
      <c r="B19" s="34" t="inlineStr">
        <is>
          <t>Net = qty × price × (1 − discount).</t>
        </is>
      </c>
    </row>
    <row r="20" ht="20" customHeight="1">
      <c r="A20" s="33" t="inlineStr">
        <is>
          <t>•</t>
        </is>
      </c>
      <c r="B20" s="34" t="inlineStr">
        <is>
          <t>VAT = taxable amount × rate.</t>
        </is>
      </c>
    </row>
    <row r="21" ht="20" customHeight="1">
      <c r="A21" s="33" t="inlineStr">
        <is>
          <t>•</t>
        </is>
      </c>
      <c r="B21" s="34" t="inlineStr">
        <is>
          <t>Due = total incl. VAT − paid.</t>
        </is>
      </c>
    </row>
    <row r="22" ht="30" customHeight="1">
      <c r="A22" s="33" t="inlineStr">
        <is>
          <t>•</t>
        </is>
      </c>
      <c r="B22" s="34" t="inlineStr">
        <is>
          <t>Sheets are protected without a password to keep formulas safe. To unprotect: Review → Unprotect Sheet.</t>
        </is>
      </c>
    </row>
    <row r="23" ht="20" customHeight="1">
      <c r="A23" s="33" t="inlineStr">
        <is>
          <t>•</t>
        </is>
      </c>
      <c r="B23" s="34" t="inlineStr">
        <is>
          <t>The data shown is a worked example. Clear it and type your own data in the yellow cells only.</t>
        </is>
      </c>
    </row>
    <row r="24" ht="20" customHeight="1">
      <c r="A24" s="33" t="inlineStr">
        <is>
          <t>•</t>
        </is>
      </c>
      <c r="B24" s="34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INV</dc:title>
  <dcterms:created xmlns:dcterms="http://purl.org/dc/terms/" xmlns:xsi="http://www.w3.org/2001/XMLSchema-instance" xsi:type="dcterms:W3CDTF">2026-10-23T13:33:04Z</dcterms:created>
  <dcterms:modified xmlns:dcterms="http://purl.org/dc/terms/" xmlns:xsi="http://www.w3.org/2001/XMLSchema-instance" xsi:type="dcterms:W3CDTF">2026-10-23T13:33:05Z</dcterms:modified>
</cp:coreProperties>
</file>