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الملخص" sheetId="1" state="visible" r:id="rId3"/>
    <sheet name="المبيعات" sheetId="2" state="visible" r:id="rId4"/>
    <sheet name="المنتجات" sheetId="3" state="visible" r:id="rId5"/>
    <sheet name="دليل الاستخدام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<sst xmlns="http://schemas.openxmlformats.org/spreadsheetml/2006/main" count="132" uniqueCount="63">
  <si>
    <t xml:space="preserve">متابعة المبيعات والأرباح الشهرية</t>
  </si>
  <si>
    <t xml:space="preserve">اختر السنة لعرض الإيرادات والتكلفة والربح لكل شهر</t>
  </si>
  <si>
    <t xml:space="preserve">السنة</t>
  </si>
  <si>
    <t xml:space="preserve">سنة التقرير</t>
  </si>
  <si>
    <t xml:space="preserve">الملخص الشهري</t>
  </si>
  <si>
    <t xml:space="preserve">الشهر</t>
  </si>
  <si>
    <t xml:space="preserve">الإيرادات</t>
  </si>
  <si>
    <t xml:space="preserve">التكلفة</t>
  </si>
  <si>
    <t xml:space="preserve">الربح</t>
  </si>
  <si>
    <t xml:space="preserve">الهامش</t>
  </si>
  <si>
    <t xml:space="preserve">عدد العمليات</t>
  </si>
  <si>
    <t xml:space="preserve">يناير</t>
  </si>
  <si>
    <t xml:space="preserve">فبراير</t>
  </si>
  <si>
    <t xml:space="preserve">مارس</t>
  </si>
  <si>
    <t xml:space="preserve">أبريل</t>
  </si>
  <si>
    <t xml:space="preserve">مايو</t>
  </si>
  <si>
    <t xml:space="preserve">يونيو</t>
  </si>
  <si>
    <t xml:space="preserve">يوليو</t>
  </si>
  <si>
    <t xml:space="preserve">أغسطس</t>
  </si>
  <si>
    <t xml:space="preserve">سبتمبر</t>
  </si>
  <si>
    <t xml:space="preserve">أكتوبر</t>
  </si>
  <si>
    <t xml:space="preserve">نوفمبر</t>
  </si>
  <si>
    <t xml:space="preserve">ديسمبر</t>
  </si>
  <si>
    <t xml:space="preserve">أفضل شهر ربحًا</t>
  </si>
  <si>
    <t xml:space="preserve">أعلى منتج ربحًا (كل الفترات)</t>
  </si>
  <si>
    <t xml:space="preserve">سجل المبيعات</t>
  </si>
  <si>
    <t xml:space="preserve">سطر لكل عملية بيع، والسعر والتكلفة يُسحبان من قائمة المنتجات</t>
  </si>
  <si>
    <t xml:space="preserve">التاريخ</t>
  </si>
  <si>
    <t xml:space="preserve">المنتج</t>
  </si>
  <si>
    <t xml:space="preserve">الكمية</t>
  </si>
  <si>
    <t xml:space="preserve">سعر الوحدة</t>
  </si>
  <si>
    <t xml:space="preserve">الخصم %</t>
  </si>
  <si>
    <t xml:space="preserve">الإيراد</t>
  </si>
  <si>
    <t xml:space="preserve">قهوة عربية 500 جم</t>
  </si>
  <si>
    <t xml:space="preserve">عسل سدر 1 كجم</t>
  </si>
  <si>
    <t xml:space="preserve">زيت زيتون 1 لتر</t>
  </si>
  <si>
    <t xml:space="preserve">تمر سكري 3 كجم</t>
  </si>
  <si>
    <t xml:space="preserve">بخور فاخر</t>
  </si>
  <si>
    <t xml:space="preserve">قائمة المنتجات والأسعار</t>
  </si>
  <si>
    <t xml:space="preserve">سعر التكلفة وسعر البيع لكل منتج، ومجموع مبيعاته وأرباحه</t>
  </si>
  <si>
    <t xml:space="preserve">سعر التكلفة</t>
  </si>
  <si>
    <t xml:space="preserve">سعر البيع</t>
  </si>
  <si>
    <t xml:space="preserve">هامش الربح</t>
  </si>
  <si>
    <t xml:space="preserve">الكمية المباعة</t>
  </si>
  <si>
    <t xml:space="preserve">دليل استخدام: متابعة المبيعات والأرباح الشهرية</t>
  </si>
  <si>
    <t xml:space="preserve">Sheetaky.com · شيتات إكسل جاهزة بالعربي والإنجليزي</t>
  </si>
  <si>
    <t xml:space="preserve">ما هذا الشيت؟</t>
  </si>
  <si>
    <t xml:space="preserve">شيت لمتجر أو مشروع صغير: تسجّل منتجاتك بسعر التكلفة والبيع، ثم كل عملية بيع في سطر، فيحسب الإيراد والتكلفة والربح لكل عملية، ويجمعها شهريًا مع رسم بياني، ويوضح أفضل شهر وأعلى منتج ربحًا.</t>
  </si>
  <si>
    <t xml:space="preserve">خطوات الاستخدام</t>
  </si>
  <si>
    <t xml:space="preserve">في ورقة "المنتجات" اكتب كل منتج وسعر تكلفته وسعر بيعه.</t>
  </si>
  <si>
    <t xml:space="preserve">في ورقة "المبيعات" سجّل التاريخ واختر المنتج من القائمة واكتب الكمية والخصم إن وجد.</t>
  </si>
  <si>
    <t xml:space="preserve">افتح "الملخص" واختر السنة لرؤية الأرقام الشهرية والرسم البياني.</t>
  </si>
  <si>
    <t xml:space="preserve">عند تغيير سعر منتج، تتغير العمليات القديمة أيضًا؛ لذا أضف المنتج بسعره الجديد باسم مختلف إن أردت حفظ التاريخ.</t>
  </si>
  <si>
    <t xml:space="preserve">دليل الألوان</t>
  </si>
  <si>
    <t xml:space="preserve">خلية إدخال: اكتب أو اختر قيمتك هنا (خط أزرق على خلفية صفراء).</t>
  </si>
  <si>
    <t xml:space="preserve">خلية محسوبة: معادلة تلقائية، محمية من المسح بالخطأ.</t>
  </si>
  <si>
    <t xml:space="preserve">عناوين الجداول والأقسام.</t>
  </si>
  <si>
    <t xml:space="preserve">ملاحظات مهمة</t>
  </si>
  <si>
    <t xml:space="preserve">•</t>
  </si>
  <si>
    <t xml:space="preserve">السعة: 60 منتجًا و1000 عملية بيع.</t>
  </si>
  <si>
    <t xml:space="preserve">الأوراق محمية بدون كلمة مرور لحماية المعادلات. لإلغاء الحماية: مراجعة ← إلغاء حماية الورقة.</t>
  </si>
  <si>
    <t xml:space="preserve">البيانات الموجودة مثال توضيحي، امسحها واكتب بياناتك في الخلايا الصفراء فقط.</t>
  </si>
  <si>
    <t xml:space="preserve">المزيد من الشيتات المجانية بالعربي والإنجليزي على Sheetaky.com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</si>
</sst>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#,##0.00"/>
    <numFmt numFmtId="167" formatCode="0%"/>
    <numFmt numFmtId="168" formatCode="#,##0"/>
    <numFmt numFmtId="169" formatCode="yyyy\-mm\-dd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2A24"/>
      <name val="Arial"/>
      <family val="0"/>
      <charset val="1"/>
    </font>
    <font>
      <b val="true"/>
      <sz val="18"/>
      <color rgb="FF000000"/>
      <name val="FreeSans"/>
      <family val="2"/>
    </font>
    <font>
      <sz val="10"/>
      <color rgb="FF000000"/>
      <name val="Calibri"/>
      <family val="2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7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7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8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7" fillId="7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6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7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8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9" fontId="8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8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7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8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6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10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6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3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42318"/>
      </font>
      <fill>
        <patternFill>
          <bgColor rgb="FFFBE5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78787"/>
      <rgbColor rgb="FF9999FF"/>
      <rgbColor rgb="FF993366"/>
      <rgbColor rgb="FFFFF6DD"/>
      <rgbColor rgb="FFE8F1EA"/>
      <rgbColor rgb="FF660066"/>
      <rgbColor rgb="FFFF8080"/>
      <rgbColor rgb="FF1F4FB5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E8A317"/>
      <rgbColor rgb="FFFF6600"/>
      <rgbColor rgb="FF666699"/>
      <rgbColor rgb="FF969696"/>
      <rgbColor rgb="FF003366"/>
      <rgbColor rgb="FF339966"/>
      <rgbColor rgb="FF0F4527"/>
      <rgbColor rgb="FF333300"/>
      <rgbColor rgb="FFB42318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الإيرادات والربح شهريًا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الملخص!B8</c:f>
              <c:strCache>
                <c:ptCount val="1"/>
                <c:pt idx="0">
                  <c:v>الإيرادات</c:v>
                </c:pt>
              </c:strCache>
            </c:strRef>
          </c:tx>
          <c:spPr>
            <a:solidFill>
              <a:srgbClr val="17603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الملخص!$A$9:$A$20</c:f>
              <c:strCache>
                <c:ptCount val="12"/>
                <c:pt idx="0">
                  <c:v>يناير</c:v>
                </c:pt>
                <c:pt idx="1">
                  <c:v>فبراير</c:v>
                </c:pt>
                <c:pt idx="2">
                  <c:v>مارس</c:v>
                </c:pt>
                <c:pt idx="3">
                  <c:v>أبريل</c:v>
                </c:pt>
                <c:pt idx="4">
                  <c:v>مايو</c:v>
                </c:pt>
                <c:pt idx="5">
                  <c:v>يونيو</c:v>
                </c:pt>
                <c:pt idx="6">
                  <c:v>يوليو</c:v>
                </c:pt>
                <c:pt idx="7">
                  <c:v>أغسطس</c:v>
                </c:pt>
                <c:pt idx="8">
                  <c:v>سبتمبر</c:v>
                </c:pt>
                <c:pt idx="9">
                  <c:v>أكتوبر</c:v>
                </c:pt>
                <c:pt idx="10">
                  <c:v>نوفمبر</c:v>
                </c:pt>
                <c:pt idx="11">
                  <c:v>ديسمبر</c:v>
                </c:pt>
              </c:strCache>
            </c:strRef>
          </c:cat>
          <c:val>
            <c:numRef>
              <c:f>الملخص!$B$9:$B$20</c:f>
              <c:numCache>
                <c:formatCode>#,##0.00</c:formatCode>
                <c:ptCount val="12"/>
                <c:pt idx="0">
                  <c:v>4978</c:v>
                </c:pt>
                <c:pt idx="1">
                  <c:v>1297.25</c:v>
                </c:pt>
                <c:pt idx="2">
                  <c:v>2078</c:v>
                </c:pt>
                <c:pt idx="3">
                  <c:v>2349.5</c:v>
                </c:pt>
                <c:pt idx="4">
                  <c:v>2245</c:v>
                </c:pt>
                <c:pt idx="5">
                  <c:v>3852.75</c:v>
                </c:pt>
                <c:pt idx="6">
                  <c:v>2197</c:v>
                </c:pt>
                <c:pt idx="7">
                  <c:v>3676</c:v>
                </c:pt>
                <c:pt idx="8">
                  <c:v>2045</c:v>
                </c:pt>
                <c:pt idx="9">
                  <c:v>2727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الملخص!D8</c:f>
              <c:strCache>
                <c:ptCount val="1"/>
                <c:pt idx="0">
                  <c:v>الربح</c:v>
                </c:pt>
              </c:strCache>
            </c:strRef>
          </c:tx>
          <c:spPr>
            <a:solidFill>
              <a:srgbClr val="e8a317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الملخص!$A$9:$A$20</c:f>
              <c:strCache>
                <c:ptCount val="12"/>
                <c:pt idx="0">
                  <c:v>يناير</c:v>
                </c:pt>
                <c:pt idx="1">
                  <c:v>فبراير</c:v>
                </c:pt>
                <c:pt idx="2">
                  <c:v>مارس</c:v>
                </c:pt>
                <c:pt idx="3">
                  <c:v>أبريل</c:v>
                </c:pt>
                <c:pt idx="4">
                  <c:v>مايو</c:v>
                </c:pt>
                <c:pt idx="5">
                  <c:v>يونيو</c:v>
                </c:pt>
                <c:pt idx="6">
                  <c:v>يوليو</c:v>
                </c:pt>
                <c:pt idx="7">
                  <c:v>أغسطس</c:v>
                </c:pt>
                <c:pt idx="8">
                  <c:v>سبتمبر</c:v>
                </c:pt>
                <c:pt idx="9">
                  <c:v>أكتوبر</c:v>
                </c:pt>
                <c:pt idx="10">
                  <c:v>نوفمبر</c:v>
                </c:pt>
                <c:pt idx="11">
                  <c:v>ديسمبر</c:v>
                </c:pt>
              </c:strCache>
            </c:strRef>
          </c:cat>
          <c:val>
            <c:numRef>
              <c:f>الملخص!$D$9:$D$20</c:f>
              <c:numCache>
                <c:formatCode>#,##0.00</c:formatCode>
                <c:ptCount val="12"/>
                <c:pt idx="0">
                  <c:v>1653</c:v>
                </c:pt>
                <c:pt idx="1">
                  <c:v>461.25</c:v>
                </c:pt>
                <c:pt idx="2">
                  <c:v>705</c:v>
                </c:pt>
                <c:pt idx="3">
                  <c:v>944.5</c:v>
                </c:pt>
                <c:pt idx="4">
                  <c:v>812</c:v>
                </c:pt>
                <c:pt idx="5">
                  <c:v>1387.75</c:v>
                </c:pt>
                <c:pt idx="6">
                  <c:v>827</c:v>
                </c:pt>
                <c:pt idx="7">
                  <c:v>1231</c:v>
                </c:pt>
                <c:pt idx="8">
                  <c:v>855</c:v>
                </c:pt>
                <c:pt idx="9">
                  <c:v>897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50953875"/>
        <c:axId val="61479057"/>
      </c:barChart>
      <c:catAx>
        <c:axId val="509538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1479057"/>
        <c:crosses val="autoZero"/>
        <c:auto val="1"/>
        <c:lblAlgn val="ctr"/>
        <c:lblOffset val="100"/>
        <c:noMultiLvlLbl val="0"/>
      </c:catAx>
      <c:valAx>
        <c:axId val="6147905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95387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-255960</xdr:colOff>
      <xdr:row>3</xdr:row>
      <xdr:rowOff>0</xdr:rowOff>
    </xdr:from>
    <xdr:to>
      <xdr:col>16</xdr:col>
      <xdr:colOff>0</xdr:colOff>
      <xdr:row>16</xdr:row>
      <xdr:rowOff>21960</xdr:rowOff>
    </xdr:to>
    <xdr:graphicFrame>
      <xdr:nvGraphicFramePr>
        <xdr:cNvPr id="0" name="Chart 1"/>
        <xdr:cNvGraphicFramePr/>
      </xdr:nvGraphicFramePr>
      <xdr:xfrm>
        <a:off x="-12291840" y="87624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4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4" min="2" style="0" width="15"/>
    <col collapsed="false" customWidth="true" hidden="false" outlineLevel="0" max="5" min="5" style="0" width="11"/>
    <col collapsed="false" customWidth="true" hidden="false" outlineLevel="0" max="6" min="6" style="0" width="12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21.75" hidden="false" customHeight="true" outlineLevel="0" collapsed="false">
      <c r="A4" s="3" t="s">
        <v>2</v>
      </c>
      <c r="B4" s="3"/>
    </row>
    <row r="5" customFormat="false" ht="15" hidden="false" customHeight="false" outlineLevel="0" collapsed="false">
      <c r="A5" s="4" t="s">
        <v>3</v>
      </c>
      <c r="B5" s="5" t="n">
        <v>2026</v>
      </c>
    </row>
    <row r="7" customFormat="false" ht="21.75" hidden="false" customHeight="true" outlineLevel="0" collapsed="false">
      <c r="A7" s="3" t="s">
        <v>4</v>
      </c>
      <c r="B7" s="3"/>
      <c r="C7" s="3"/>
      <c r="D7" s="3"/>
      <c r="E7" s="3"/>
      <c r="F7" s="3"/>
    </row>
    <row r="8" customFormat="false" ht="31.5" hidden="false" customHeight="true" outlineLevel="0" collapsed="false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</row>
    <row r="9" customFormat="false" ht="15" hidden="false" customHeight="false" outlineLevel="0" collapsed="false">
      <c r="A9" s="4" t="s">
        <v>11</v>
      </c>
      <c r="B9" s="7" t="n">
        <f aca="false">SUMIFS(المبيعات!$F$6:$F$1005,المبيعات!$A$6:$A$1005,"&gt;="&amp;DATE($B$5,1,1),المبيعات!$A$6:$A$1005,"&lt;"&amp;DATE($B$5,1+1,1))</f>
        <v>4978</v>
      </c>
      <c r="C9" s="7" t="n">
        <f aca="false">SUMIFS(المبيعات!$G$6:$G$1005,المبيعات!$A$6:$A$1005,"&gt;="&amp;DATE($B$5,1,1),المبيعات!$A$6:$A$1005,"&lt;"&amp;DATE($B$5,1+1,1))</f>
        <v>3325</v>
      </c>
      <c r="D9" s="8" t="n">
        <f aca="false">B9-C9</f>
        <v>1653</v>
      </c>
      <c r="E9" s="9" t="n">
        <f aca="false">IF(B9&gt;0,D9/B9,"")</f>
        <v>0.33206106870229</v>
      </c>
      <c r="F9" s="10" t="n">
        <f aca="false">COUNTIFS(المبيعات!$A$6:$A$1005,"&gt;="&amp;DATE($B$5,1,1),المبيعات!$A$6:$A$1005,"&lt;"&amp;DATE($B$5,1+1,1))</f>
        <v>6</v>
      </c>
    </row>
    <row r="10" customFormat="false" ht="15" hidden="false" customHeight="false" outlineLevel="0" collapsed="false">
      <c r="A10" s="4" t="s">
        <v>12</v>
      </c>
      <c r="B10" s="7" t="n">
        <f aca="false">SUMIFS(المبيعات!$F$6:$F$1005,المبيعات!$A$6:$A$1005,"&gt;="&amp;DATE($B$5,2,1),المبيعات!$A$6:$A$1005,"&lt;"&amp;DATE($B$5,2+1,1))</f>
        <v>1297.25</v>
      </c>
      <c r="C10" s="7" t="n">
        <f aca="false">SUMIFS(المبيعات!$G$6:$G$1005,المبيعات!$A$6:$A$1005,"&gt;="&amp;DATE($B$5,2,1),المبيعات!$A$6:$A$1005,"&lt;"&amp;DATE($B$5,2+1,1))</f>
        <v>836</v>
      </c>
      <c r="D10" s="8" t="n">
        <f aca="false">B10-C10</f>
        <v>461.25</v>
      </c>
      <c r="E10" s="9" t="n">
        <f aca="false">IF(B10&gt;0,D10/B10,"")</f>
        <v>0.355559838119098</v>
      </c>
      <c r="F10" s="10" t="n">
        <f aca="false">COUNTIFS(المبيعات!$A$6:$A$1005,"&gt;="&amp;DATE($B$5,2,1),المبيعات!$A$6:$A$1005,"&lt;"&amp;DATE($B$5,2+1,1))</f>
        <v>6</v>
      </c>
    </row>
    <row r="11" customFormat="false" ht="15" hidden="false" customHeight="false" outlineLevel="0" collapsed="false">
      <c r="A11" s="4" t="s">
        <v>13</v>
      </c>
      <c r="B11" s="7" t="n">
        <f aca="false">SUMIFS(المبيعات!$F$6:$F$1005,المبيعات!$A$6:$A$1005,"&gt;="&amp;DATE($B$5,3,1),المبيعات!$A$6:$A$1005,"&lt;"&amp;DATE($B$5,3+1,1))</f>
        <v>2078</v>
      </c>
      <c r="C11" s="7" t="n">
        <f aca="false">SUMIFS(المبيعات!$G$6:$G$1005,المبيعات!$A$6:$A$1005,"&gt;="&amp;DATE($B$5,3,1),المبيعات!$A$6:$A$1005,"&lt;"&amp;DATE($B$5,3+1,1))</f>
        <v>1373</v>
      </c>
      <c r="D11" s="8" t="n">
        <f aca="false">B11-C11</f>
        <v>705</v>
      </c>
      <c r="E11" s="9" t="n">
        <f aca="false">IF(B11&gt;0,D11/B11,"")</f>
        <v>0.339268527430221</v>
      </c>
      <c r="F11" s="10" t="n">
        <f aca="false">COUNTIFS(المبيعات!$A$6:$A$1005,"&gt;="&amp;DATE($B$5,3,1),المبيعات!$A$6:$A$1005,"&lt;"&amp;DATE($B$5,3+1,1))</f>
        <v>6</v>
      </c>
    </row>
    <row r="12" customFormat="false" ht="15" hidden="false" customHeight="false" outlineLevel="0" collapsed="false">
      <c r="A12" s="4" t="s">
        <v>14</v>
      </c>
      <c r="B12" s="7" t="n">
        <f aca="false">SUMIFS(المبيعات!$F$6:$F$1005,المبيعات!$A$6:$A$1005,"&gt;="&amp;DATE($B$5,4,1),المبيعات!$A$6:$A$1005,"&lt;"&amp;DATE($B$5,4+1,1))</f>
        <v>2349.5</v>
      </c>
      <c r="C12" s="7" t="n">
        <f aca="false">SUMIFS(المبيعات!$G$6:$G$1005,المبيعات!$A$6:$A$1005,"&gt;="&amp;DATE($B$5,4,1),المبيعات!$A$6:$A$1005,"&lt;"&amp;DATE($B$5,4+1,1))</f>
        <v>1405</v>
      </c>
      <c r="D12" s="8" t="n">
        <f aca="false">B12-C12</f>
        <v>944.5</v>
      </c>
      <c r="E12" s="9" t="n">
        <f aca="false">IF(B12&gt;0,D12/B12,"")</f>
        <v>0.402000425622473</v>
      </c>
      <c r="F12" s="10" t="n">
        <f aca="false">COUNTIFS(المبيعات!$A$6:$A$1005,"&gt;="&amp;DATE($B$5,4,1),المبيعات!$A$6:$A$1005,"&lt;"&amp;DATE($B$5,4+1,1))</f>
        <v>6</v>
      </c>
    </row>
    <row r="13" customFormat="false" ht="15" hidden="false" customHeight="false" outlineLevel="0" collapsed="false">
      <c r="A13" s="4" t="s">
        <v>15</v>
      </c>
      <c r="B13" s="7" t="n">
        <f aca="false">SUMIFS(المبيعات!$F$6:$F$1005,المبيعات!$A$6:$A$1005,"&gt;="&amp;DATE($B$5,5,1),المبيعات!$A$6:$A$1005,"&lt;"&amp;DATE($B$5,5+1,1))</f>
        <v>2245</v>
      </c>
      <c r="C13" s="7" t="n">
        <f aca="false">SUMIFS(المبيعات!$G$6:$G$1005,المبيعات!$A$6:$A$1005,"&gt;="&amp;DATE($B$5,5,1),المبيعات!$A$6:$A$1005,"&lt;"&amp;DATE($B$5,5+1,1))</f>
        <v>1433</v>
      </c>
      <c r="D13" s="8" t="n">
        <f aca="false">B13-C13</f>
        <v>812</v>
      </c>
      <c r="E13" s="9" t="n">
        <f aca="false">IF(B13&gt;0,D13/B13,"")</f>
        <v>0.361692650334076</v>
      </c>
      <c r="F13" s="10" t="n">
        <f aca="false">COUNTIFS(المبيعات!$A$6:$A$1005,"&gt;="&amp;DATE($B$5,5,1),المبيعات!$A$6:$A$1005,"&lt;"&amp;DATE($B$5,5+1,1))</f>
        <v>6</v>
      </c>
    </row>
    <row r="14" customFormat="false" ht="15" hidden="false" customHeight="false" outlineLevel="0" collapsed="false">
      <c r="A14" s="4" t="s">
        <v>16</v>
      </c>
      <c r="B14" s="7" t="n">
        <f aca="false">SUMIFS(المبيعات!$F$6:$F$1005,المبيعات!$A$6:$A$1005,"&gt;="&amp;DATE($B$5,6,1),المبيعات!$A$6:$A$1005,"&lt;"&amp;DATE($B$5,6+1,1))</f>
        <v>3852.75</v>
      </c>
      <c r="C14" s="7" t="n">
        <f aca="false">SUMIFS(المبيعات!$G$6:$G$1005,المبيعات!$A$6:$A$1005,"&gt;="&amp;DATE($B$5,6,1),المبيعات!$A$6:$A$1005,"&lt;"&amp;DATE($B$5,6+1,1))</f>
        <v>2465</v>
      </c>
      <c r="D14" s="8" t="n">
        <f aca="false">B14-C14</f>
        <v>1387.75</v>
      </c>
      <c r="E14" s="9" t="n">
        <f aca="false">IF(B14&gt;0,D14/B14,"")</f>
        <v>0.360197261696191</v>
      </c>
      <c r="F14" s="10" t="n">
        <f aca="false">COUNTIFS(المبيعات!$A$6:$A$1005,"&gt;="&amp;DATE($B$5,6,1),المبيعات!$A$6:$A$1005,"&lt;"&amp;DATE($B$5,6+1,1))</f>
        <v>6</v>
      </c>
    </row>
    <row r="15" customFormat="false" ht="15" hidden="false" customHeight="false" outlineLevel="0" collapsed="false">
      <c r="A15" s="4" t="s">
        <v>17</v>
      </c>
      <c r="B15" s="7" t="n">
        <f aca="false">SUMIFS(المبيعات!$F$6:$F$1005,المبيعات!$A$6:$A$1005,"&gt;="&amp;DATE($B$5,7,1),المبيعات!$A$6:$A$1005,"&lt;"&amp;DATE($B$5,7+1,1))</f>
        <v>2197</v>
      </c>
      <c r="C15" s="7" t="n">
        <f aca="false">SUMIFS(المبيعات!$G$6:$G$1005,المبيعات!$A$6:$A$1005,"&gt;="&amp;DATE($B$5,7,1),المبيعات!$A$6:$A$1005,"&lt;"&amp;DATE($B$5,7+1,1))</f>
        <v>1370</v>
      </c>
      <c r="D15" s="8" t="n">
        <f aca="false">B15-C15</f>
        <v>827</v>
      </c>
      <c r="E15" s="9" t="n">
        <f aca="false">IF(B15&gt;0,D15/B15,"")</f>
        <v>0.376422394173873</v>
      </c>
      <c r="F15" s="10" t="n">
        <f aca="false">COUNTIFS(المبيعات!$A$6:$A$1005,"&gt;="&amp;DATE($B$5,7,1),المبيعات!$A$6:$A$1005,"&lt;"&amp;DATE($B$5,7+1,1))</f>
        <v>6</v>
      </c>
    </row>
    <row r="16" customFormat="false" ht="15" hidden="false" customHeight="false" outlineLevel="0" collapsed="false">
      <c r="A16" s="4" t="s">
        <v>18</v>
      </c>
      <c r="B16" s="7" t="n">
        <f aca="false">SUMIFS(المبيعات!$F$6:$F$1005,المبيعات!$A$6:$A$1005,"&gt;="&amp;DATE($B$5,8,1),المبيعات!$A$6:$A$1005,"&lt;"&amp;DATE($B$5,8+1,1))</f>
        <v>3676</v>
      </c>
      <c r="C16" s="7" t="n">
        <f aca="false">SUMIFS(المبيعات!$G$6:$G$1005,المبيعات!$A$6:$A$1005,"&gt;="&amp;DATE($B$5,8,1),المبيعات!$A$6:$A$1005,"&lt;"&amp;DATE($B$5,8+1,1))</f>
        <v>2445</v>
      </c>
      <c r="D16" s="8" t="n">
        <f aca="false">B16-C16</f>
        <v>1231</v>
      </c>
      <c r="E16" s="9" t="n">
        <f aca="false">IF(B16&gt;0,D16/B16,"")</f>
        <v>0.33487486398259</v>
      </c>
      <c r="F16" s="10" t="n">
        <f aca="false">COUNTIFS(المبيعات!$A$6:$A$1005,"&gt;="&amp;DATE($B$5,8,1),المبيعات!$A$6:$A$1005,"&lt;"&amp;DATE($B$5,8+1,1))</f>
        <v>6</v>
      </c>
    </row>
    <row r="17" customFormat="false" ht="15" hidden="false" customHeight="false" outlineLevel="0" collapsed="false">
      <c r="A17" s="4" t="s">
        <v>19</v>
      </c>
      <c r="B17" s="7" t="n">
        <f aca="false">SUMIFS(المبيعات!$F$6:$F$1005,المبيعات!$A$6:$A$1005,"&gt;="&amp;DATE($B$5,9,1),المبيعات!$A$6:$A$1005,"&lt;"&amp;DATE($B$5,9+1,1))</f>
        <v>2045</v>
      </c>
      <c r="C17" s="7" t="n">
        <f aca="false">SUMIFS(المبيعات!$G$6:$G$1005,المبيعات!$A$6:$A$1005,"&gt;="&amp;DATE($B$5,9,1),المبيعات!$A$6:$A$1005,"&lt;"&amp;DATE($B$5,9+1,1))</f>
        <v>1190</v>
      </c>
      <c r="D17" s="8" t="n">
        <f aca="false">B17-C17</f>
        <v>855</v>
      </c>
      <c r="E17" s="9" t="n">
        <f aca="false">IF(B17&gt;0,D17/B17,"")</f>
        <v>0.418092909535452</v>
      </c>
      <c r="F17" s="10" t="n">
        <f aca="false">COUNTIFS(المبيعات!$A$6:$A$1005,"&gt;="&amp;DATE($B$5,9,1),المبيعات!$A$6:$A$1005,"&lt;"&amp;DATE($B$5,9+1,1))</f>
        <v>6</v>
      </c>
    </row>
    <row r="18" customFormat="false" ht="15" hidden="false" customHeight="false" outlineLevel="0" collapsed="false">
      <c r="A18" s="4" t="s">
        <v>20</v>
      </c>
      <c r="B18" s="7" t="n">
        <f aca="false">SUMIFS(المبيعات!$F$6:$F$1005,المبيعات!$A$6:$A$1005,"&gt;="&amp;DATE($B$5,10,1),المبيعات!$A$6:$A$1005,"&lt;"&amp;DATE($B$5,10+1,1))</f>
        <v>2727</v>
      </c>
      <c r="C18" s="7" t="n">
        <f aca="false">SUMIFS(المبيعات!$G$6:$G$1005,المبيعات!$A$6:$A$1005,"&gt;="&amp;DATE($B$5,10,1),المبيعات!$A$6:$A$1005,"&lt;"&amp;DATE($B$5,10+1,1))</f>
        <v>1830</v>
      </c>
      <c r="D18" s="8" t="n">
        <f aca="false">B18-C18</f>
        <v>897</v>
      </c>
      <c r="E18" s="9" t="n">
        <f aca="false">IF(B18&gt;0,D18/B18,"")</f>
        <v>0.328932893289329</v>
      </c>
      <c r="F18" s="10" t="n">
        <f aca="false">COUNTIFS(المبيعات!$A$6:$A$1005,"&gt;="&amp;DATE($B$5,10,1),المبيعات!$A$6:$A$1005,"&lt;"&amp;DATE($B$5,10+1,1))</f>
        <v>6</v>
      </c>
    </row>
    <row r="19" customFormat="false" ht="15" hidden="false" customHeight="false" outlineLevel="0" collapsed="false">
      <c r="A19" s="4" t="s">
        <v>21</v>
      </c>
      <c r="B19" s="7" t="n">
        <f aca="false">SUMIFS(المبيعات!$F$6:$F$1005,المبيعات!$A$6:$A$1005,"&gt;="&amp;DATE($B$5,11,1),المبيعات!$A$6:$A$1005,"&lt;"&amp;DATE($B$5,11+1,1))</f>
        <v>0</v>
      </c>
      <c r="C19" s="7" t="n">
        <f aca="false">SUMIFS(المبيعات!$G$6:$G$1005,المبيعات!$A$6:$A$1005,"&gt;="&amp;DATE($B$5,11,1),المبيعات!$A$6:$A$1005,"&lt;"&amp;DATE($B$5,11+1,1))</f>
        <v>0</v>
      </c>
      <c r="D19" s="8" t="n">
        <f aca="false">B19-C19</f>
        <v>0</v>
      </c>
      <c r="E19" s="9" t="str">
        <f aca="false">IF(B19&gt;0,D19/B19,"")</f>
        <v/>
      </c>
      <c r="F19" s="10" t="n">
        <f aca="false">COUNTIFS(المبيعات!$A$6:$A$1005,"&gt;="&amp;DATE($B$5,11,1),المبيعات!$A$6:$A$1005,"&lt;"&amp;DATE($B$5,11+1,1))</f>
        <v>0</v>
      </c>
    </row>
    <row r="20" customFormat="false" ht="15" hidden="false" customHeight="false" outlineLevel="0" collapsed="false">
      <c r="A20" s="4" t="s">
        <v>22</v>
      </c>
      <c r="B20" s="7" t="n">
        <f aca="false">SUMIFS(المبيعات!$F$6:$F$1005,المبيعات!$A$6:$A$1005,"&gt;="&amp;DATE($B$5,12,1),المبيعات!$A$6:$A$1005,"&lt;"&amp;DATE($B$5,12+1,1))</f>
        <v>0</v>
      </c>
      <c r="C20" s="7" t="n">
        <f aca="false">SUMIFS(المبيعات!$G$6:$G$1005,المبيعات!$A$6:$A$1005,"&gt;="&amp;DATE($B$5,12,1),المبيعات!$A$6:$A$1005,"&lt;"&amp;DATE($B$5,12+1,1))</f>
        <v>0</v>
      </c>
      <c r="D20" s="8" t="n">
        <f aca="false">B20-C20</f>
        <v>0</v>
      </c>
      <c r="E20" s="9" t="str">
        <f aca="false">IF(B20&gt;0,D20/B20,"")</f>
        <v/>
      </c>
      <c r="F20" s="10" t="n">
        <f aca="false">COUNTIFS(المبيعات!$A$6:$A$1005,"&gt;="&amp;DATE($B$5,12,1),المبيعات!$A$6:$A$1005,"&lt;"&amp;DATE($B$5,12+1,1))</f>
        <v>0</v>
      </c>
    </row>
    <row r="21" customFormat="false" ht="15" hidden="false" customHeight="false" outlineLevel="0" collapsed="false">
      <c r="A21" s="11" t="s">
        <v>2</v>
      </c>
      <c r="B21" s="12" t="n">
        <f aca="false">SUM(B9:B20)</f>
        <v>27445.5</v>
      </c>
      <c r="C21" s="12" t="n">
        <f aca="false">SUM(C9:C20)</f>
        <v>17672</v>
      </c>
      <c r="D21" s="12" t="n">
        <f aca="false">SUM(D9:D20)</f>
        <v>9773.5</v>
      </c>
      <c r="E21" s="13" t="n">
        <f aca="false">IF(B21&gt;0,D21/B21,0)</f>
        <v>0.356105736823887</v>
      </c>
      <c r="F21" s="14" t="n">
        <f aca="false">SUM(F9:F20)</f>
        <v>60</v>
      </c>
    </row>
    <row r="23" customFormat="false" ht="15" hidden="false" customHeight="false" outlineLevel="0" collapsed="false">
      <c r="A23" s="4" t="s">
        <v>23</v>
      </c>
      <c r="B23" s="15" t="str">
        <f aca="false">IF(MAX(D9:D20)&lt;=0,"",INDEX(A9:A20,MATCH(MAX(D9:D20),D9:D20,0)))</f>
        <v>يناير</v>
      </c>
    </row>
    <row r="24" customFormat="false" ht="23.85" hidden="false" customHeight="false" outlineLevel="0" collapsed="false">
      <c r="A24" s="4" t="s">
        <v>24</v>
      </c>
      <c r="B24" s="15" t="str">
        <f aca="false">IF(MAX(المنتجات!G5:G64)&lt;=0,"",INDEX(المنتجات!$A$5:$A$64,MATCH(MAX(المنتجات!G5:G64),المنتجات!G5:G64,0)))</f>
        <v>عسل سدر 1 كجم</v>
      </c>
    </row>
  </sheetData>
  <sheetProtection sheet="true" formatCells="false" formatColumns="false" formatRows="false" sort="false" autoFilter="false"/>
  <mergeCells count="4">
    <mergeCell ref="A1:F1"/>
    <mergeCell ref="A2:F2"/>
    <mergeCell ref="A4:B4"/>
    <mergeCell ref="A7:F7"/>
  </mergeCells>
  <dataValidations count="1">
    <dataValidation allowBlank="true" error="أدخل رقمًا بين 2000 و 2100" errorStyle="stop" errorTitle="Sheetaky" operator="between" showDropDown="false" showErrorMessage="true" showInputMessage="false" sqref="B5" type="whole">
      <formula1>2000</formula1>
      <formula2>2100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0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6"/>
    <col collapsed="false" customWidth="true" hidden="false" outlineLevel="0" max="3" min="3" style="0" width="9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8" min="6" style="0" width="14"/>
  </cols>
  <sheetData>
    <row r="1" customFormat="false" ht="36" hidden="false" customHeight="true" outlineLevel="0" collapsed="false">
      <c r="A1" s="1" t="s">
        <v>25</v>
      </c>
      <c r="B1" s="1"/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A2" s="2" t="s">
        <v>26</v>
      </c>
      <c r="B2" s="2"/>
      <c r="C2" s="2"/>
      <c r="D2" s="2"/>
      <c r="E2" s="2"/>
      <c r="F2" s="2"/>
      <c r="G2" s="2"/>
      <c r="H2" s="2"/>
    </row>
    <row r="5" customFormat="false" ht="36" hidden="false" customHeight="true" outlineLevel="0" collapsed="false">
      <c r="A5" s="6" t="s">
        <v>27</v>
      </c>
      <c r="B5" s="6" t="s">
        <v>28</v>
      </c>
      <c r="C5" s="6" t="s">
        <v>29</v>
      </c>
      <c r="D5" s="6" t="s">
        <v>30</v>
      </c>
      <c r="E5" s="6" t="s">
        <v>31</v>
      </c>
      <c r="F5" s="6" t="s">
        <v>32</v>
      </c>
      <c r="G5" s="6" t="s">
        <v>7</v>
      </c>
      <c r="H5" s="6" t="s">
        <v>8</v>
      </c>
    </row>
    <row r="6" customFormat="false" ht="15" hidden="false" customHeight="false" outlineLevel="0" collapsed="false">
      <c r="A6" s="16" t="n">
        <v>46024</v>
      </c>
      <c r="B6" s="17" t="s">
        <v>33</v>
      </c>
      <c r="C6" s="18" t="n">
        <v>3</v>
      </c>
      <c r="D6" s="7" t="n">
        <f aca="false">IF(B6="","",IFERROR(INDEX(المنتجات!$C$5:$C$64,MATCH(B6,المنتجات!$A$5:$A$64,0)),""))</f>
        <v>60</v>
      </c>
      <c r="E6" s="19" t="n">
        <v>0.05</v>
      </c>
      <c r="F6" s="7" t="n">
        <f aca="false">IF(OR(B6="",D6=""),"",N(C6)*D6*(1-N(E6)))</f>
        <v>171</v>
      </c>
      <c r="G6" s="7" t="n">
        <f aca="false">IF(OR(B6="",D6=""),"",N(C6)*IFERROR(INDEX(المنتجات!$B$5:$B$64,MATCH(B6,المنتجات!$A$5:$A$64,0)),0))</f>
        <v>105</v>
      </c>
      <c r="H6" s="8" t="n">
        <f aca="false">IF(F6="","",F6-G6)</f>
        <v>66</v>
      </c>
    </row>
    <row r="7" customFormat="false" ht="15" hidden="false" customHeight="false" outlineLevel="0" collapsed="false">
      <c r="A7" s="16" t="n">
        <v>46028</v>
      </c>
      <c r="B7" s="17" t="s">
        <v>34</v>
      </c>
      <c r="C7" s="18" t="n">
        <v>2</v>
      </c>
      <c r="D7" s="7" t="n">
        <f aca="false">IF(B7="","",IFERROR(INDEX(المنتجات!$C$5:$C$64,MATCH(B7,المنتجات!$A$5:$A$64,0)),""))</f>
        <v>220</v>
      </c>
      <c r="E7" s="19" t="n">
        <v>0.1</v>
      </c>
      <c r="F7" s="7" t="n">
        <f aca="false">IF(OR(B7="",D7=""),"",N(C7)*D7*(1-N(E7)))</f>
        <v>396</v>
      </c>
      <c r="G7" s="7" t="n">
        <f aca="false">IF(OR(B7="",D7=""),"",N(C7)*IFERROR(INDEX(المنتجات!$B$5:$B$64,MATCH(B7,المنتجات!$A$5:$A$64,0)),0))</f>
        <v>280</v>
      </c>
      <c r="H7" s="8" t="n">
        <f aca="false">IF(F7="","",F7-G7)</f>
        <v>116</v>
      </c>
    </row>
    <row r="8" customFormat="false" ht="15" hidden="false" customHeight="false" outlineLevel="0" collapsed="false">
      <c r="A8" s="16" t="n">
        <v>46032</v>
      </c>
      <c r="B8" s="17" t="s">
        <v>34</v>
      </c>
      <c r="C8" s="18" t="n">
        <v>6</v>
      </c>
      <c r="D8" s="7" t="n">
        <f aca="false">IF(B8="","",IFERROR(INDEX(المنتجات!$C$5:$C$64,MATCH(B8,المنتجات!$A$5:$A$64,0)),""))</f>
        <v>220</v>
      </c>
      <c r="E8" s="19" t="n">
        <v>0.1</v>
      </c>
      <c r="F8" s="7" t="n">
        <f aca="false">IF(OR(B8="",D8=""),"",N(C8)*D8*(1-N(E8)))</f>
        <v>1188</v>
      </c>
      <c r="G8" s="7" t="n">
        <f aca="false">IF(OR(B8="",D8=""),"",N(C8)*IFERROR(INDEX(المنتجات!$B$5:$B$64,MATCH(B8,المنتجات!$A$5:$A$64,0)),0))</f>
        <v>840</v>
      </c>
      <c r="H8" s="8" t="n">
        <f aca="false">IF(F8="","",F8-G8)</f>
        <v>348</v>
      </c>
    </row>
    <row r="9" customFormat="false" ht="15" hidden="false" customHeight="false" outlineLevel="0" collapsed="false">
      <c r="A9" s="16" t="n">
        <v>46036</v>
      </c>
      <c r="B9" s="17" t="s">
        <v>34</v>
      </c>
      <c r="C9" s="18" t="n">
        <v>4</v>
      </c>
      <c r="D9" s="7" t="n">
        <f aca="false">IF(B9="","",IFERROR(INDEX(المنتجات!$C$5:$C$64,MATCH(B9,المنتجات!$A$5:$A$64,0)),""))</f>
        <v>220</v>
      </c>
      <c r="E9" s="19" t="n">
        <v>0</v>
      </c>
      <c r="F9" s="7" t="n">
        <f aca="false">IF(OR(B9="",D9=""),"",N(C9)*D9*(1-N(E9)))</f>
        <v>880</v>
      </c>
      <c r="G9" s="7" t="n">
        <f aca="false">IF(OR(B9="",D9=""),"",N(C9)*IFERROR(INDEX(المنتجات!$B$5:$B$64,MATCH(B9,المنتجات!$A$5:$A$64,0)),0))</f>
        <v>560</v>
      </c>
      <c r="H9" s="8" t="n">
        <f aca="false">IF(F9="","",F9-G9)</f>
        <v>320</v>
      </c>
    </row>
    <row r="10" customFormat="false" ht="15" hidden="false" customHeight="false" outlineLevel="0" collapsed="false">
      <c r="A10" s="16" t="n">
        <v>46040</v>
      </c>
      <c r="B10" s="17" t="s">
        <v>34</v>
      </c>
      <c r="C10" s="18" t="n">
        <v>7</v>
      </c>
      <c r="D10" s="7" t="n">
        <f aca="false">IF(B10="","",IFERROR(INDEX(المنتجات!$C$5:$C$64,MATCH(B10,المنتجات!$A$5:$A$64,0)),""))</f>
        <v>220</v>
      </c>
      <c r="E10" s="19" t="n">
        <v>0.05</v>
      </c>
      <c r="F10" s="7" t="n">
        <f aca="false">IF(OR(B10="",D10=""),"",N(C10)*D10*(1-N(E10)))</f>
        <v>1463</v>
      </c>
      <c r="G10" s="7" t="n">
        <f aca="false">IF(OR(B10="",D10=""),"",N(C10)*IFERROR(INDEX(المنتجات!$B$5:$B$64,MATCH(B10,المنتجات!$A$5:$A$64,0)),0))</f>
        <v>980</v>
      </c>
      <c r="H10" s="8" t="n">
        <f aca="false">IF(F10="","",F10-G10)</f>
        <v>483</v>
      </c>
    </row>
    <row r="11" customFormat="false" ht="15" hidden="false" customHeight="false" outlineLevel="0" collapsed="false">
      <c r="A11" s="16" t="n">
        <v>46044</v>
      </c>
      <c r="B11" s="17" t="s">
        <v>34</v>
      </c>
      <c r="C11" s="18" t="n">
        <v>4</v>
      </c>
      <c r="D11" s="7" t="n">
        <f aca="false">IF(B11="","",IFERROR(INDEX(المنتجات!$C$5:$C$64,MATCH(B11,المنتجات!$A$5:$A$64,0)),""))</f>
        <v>220</v>
      </c>
      <c r="E11" s="19" t="n">
        <v>0</v>
      </c>
      <c r="F11" s="7" t="n">
        <f aca="false">IF(OR(B11="",D11=""),"",N(C11)*D11*(1-N(E11)))</f>
        <v>880</v>
      </c>
      <c r="G11" s="7" t="n">
        <f aca="false">IF(OR(B11="",D11=""),"",N(C11)*IFERROR(INDEX(المنتجات!$B$5:$B$64,MATCH(B11,المنتجات!$A$5:$A$64,0)),0))</f>
        <v>560</v>
      </c>
      <c r="H11" s="8" t="n">
        <f aca="false">IF(F11="","",F11-G11)</f>
        <v>320</v>
      </c>
    </row>
    <row r="12" customFormat="false" ht="15" hidden="false" customHeight="false" outlineLevel="0" collapsed="false">
      <c r="A12" s="16" t="n">
        <v>46055</v>
      </c>
      <c r="B12" s="17" t="s">
        <v>35</v>
      </c>
      <c r="C12" s="18" t="n">
        <v>7</v>
      </c>
      <c r="D12" s="7" t="n">
        <f aca="false">IF(B12="","",IFERROR(INDEX(المنتجات!$C$5:$C$64,MATCH(B12,المنتجات!$A$5:$A$64,0)),""))</f>
        <v>45</v>
      </c>
      <c r="E12" s="19" t="n">
        <v>0</v>
      </c>
      <c r="F12" s="7" t="n">
        <f aca="false">IF(OR(B12="",D12=""),"",N(C12)*D12*(1-N(E12)))</f>
        <v>315</v>
      </c>
      <c r="G12" s="7" t="n">
        <f aca="false">IF(OR(B12="",D12=""),"",N(C12)*IFERROR(INDEX(المنتجات!$B$5:$B$64,MATCH(B12,المنتجات!$A$5:$A$64,0)),0))</f>
        <v>196</v>
      </c>
      <c r="H12" s="8" t="n">
        <f aca="false">IF(F12="","",F12-G12)</f>
        <v>119</v>
      </c>
    </row>
    <row r="13" customFormat="false" ht="15" hidden="false" customHeight="false" outlineLevel="0" collapsed="false">
      <c r="A13" s="16" t="n">
        <v>46059</v>
      </c>
      <c r="B13" s="17" t="s">
        <v>35</v>
      </c>
      <c r="C13" s="18" t="n">
        <v>2</v>
      </c>
      <c r="D13" s="7" t="n">
        <f aca="false">IF(B13="","",IFERROR(INDEX(المنتجات!$C$5:$C$64,MATCH(B13,المنتجات!$A$5:$A$64,0)),""))</f>
        <v>45</v>
      </c>
      <c r="E13" s="19" t="n">
        <v>0</v>
      </c>
      <c r="F13" s="7" t="n">
        <f aca="false">IF(OR(B13="",D13=""),"",N(C13)*D13*(1-N(E13)))</f>
        <v>90</v>
      </c>
      <c r="G13" s="7" t="n">
        <f aca="false">IF(OR(B13="",D13=""),"",N(C13)*IFERROR(INDEX(المنتجات!$B$5:$B$64,MATCH(B13,المنتجات!$A$5:$A$64,0)),0))</f>
        <v>56</v>
      </c>
      <c r="H13" s="8" t="n">
        <f aca="false">IF(F13="","",F13-G13)</f>
        <v>34</v>
      </c>
    </row>
    <row r="14" customFormat="false" ht="15" hidden="false" customHeight="false" outlineLevel="0" collapsed="false">
      <c r="A14" s="16" t="n">
        <v>46063</v>
      </c>
      <c r="B14" s="17" t="s">
        <v>35</v>
      </c>
      <c r="C14" s="18" t="n">
        <v>1</v>
      </c>
      <c r="D14" s="7" t="n">
        <f aca="false">IF(B14="","",IFERROR(INDEX(المنتجات!$C$5:$C$64,MATCH(B14,المنتجات!$A$5:$A$64,0)),""))</f>
        <v>45</v>
      </c>
      <c r="E14" s="19" t="n">
        <v>0.1</v>
      </c>
      <c r="F14" s="7" t="n">
        <f aca="false">IF(OR(B14="",D14=""),"",N(C14)*D14*(1-N(E14)))</f>
        <v>40.5</v>
      </c>
      <c r="G14" s="7" t="n">
        <f aca="false">IF(OR(B14="",D14=""),"",N(C14)*IFERROR(INDEX(المنتجات!$B$5:$B$64,MATCH(B14,المنتجات!$A$5:$A$64,0)),0))</f>
        <v>28</v>
      </c>
      <c r="H14" s="8" t="n">
        <f aca="false">IF(F14="","",F14-G14)</f>
        <v>12.5</v>
      </c>
    </row>
    <row r="15" customFormat="false" ht="15" hidden="false" customHeight="false" outlineLevel="0" collapsed="false">
      <c r="A15" s="16" t="n">
        <v>46067</v>
      </c>
      <c r="B15" s="17" t="s">
        <v>35</v>
      </c>
      <c r="C15" s="18" t="n">
        <v>7</v>
      </c>
      <c r="D15" s="7" t="n">
        <f aca="false">IF(B15="","",IFERROR(INDEX(المنتجات!$C$5:$C$64,MATCH(B15,المنتجات!$A$5:$A$64,0)),""))</f>
        <v>45</v>
      </c>
      <c r="E15" s="19" t="n">
        <v>0</v>
      </c>
      <c r="F15" s="7" t="n">
        <f aca="false">IF(OR(B15="",D15=""),"",N(C15)*D15*(1-N(E15)))</f>
        <v>315</v>
      </c>
      <c r="G15" s="7" t="n">
        <f aca="false">IF(OR(B15="",D15=""),"",N(C15)*IFERROR(INDEX(المنتجات!$B$5:$B$64,MATCH(B15,المنتجات!$A$5:$A$64,0)),0))</f>
        <v>196</v>
      </c>
      <c r="H15" s="8" t="n">
        <f aca="false">IF(F15="","",F15-G15)</f>
        <v>119</v>
      </c>
    </row>
    <row r="16" customFormat="false" ht="15" hidden="false" customHeight="false" outlineLevel="0" collapsed="false">
      <c r="A16" s="16" t="n">
        <v>46071</v>
      </c>
      <c r="B16" s="17" t="s">
        <v>36</v>
      </c>
      <c r="C16" s="18" t="n">
        <v>1</v>
      </c>
      <c r="D16" s="7" t="n">
        <f aca="false">IF(B16="","",IFERROR(INDEX(المنتجات!$C$5:$C$64,MATCH(B16,المنتجات!$A$5:$A$64,0)),""))</f>
        <v>95</v>
      </c>
      <c r="E16" s="19" t="n">
        <v>0.1</v>
      </c>
      <c r="F16" s="7" t="n">
        <f aca="false">IF(OR(B16="",D16=""),"",N(C16)*D16*(1-N(E16)))</f>
        <v>85.5</v>
      </c>
      <c r="G16" s="7" t="n">
        <f aca="false">IF(OR(B16="",D16=""),"",N(C16)*IFERROR(INDEX(المنتجات!$B$5:$B$64,MATCH(B16,المنتجات!$A$5:$A$64,0)),0))</f>
        <v>60</v>
      </c>
      <c r="H16" s="8" t="n">
        <f aca="false">IF(F16="","",F16-G16)</f>
        <v>25.5</v>
      </c>
    </row>
    <row r="17" customFormat="false" ht="15" hidden="false" customHeight="false" outlineLevel="0" collapsed="false">
      <c r="A17" s="16" t="n">
        <v>46075</v>
      </c>
      <c r="B17" s="17" t="s">
        <v>36</v>
      </c>
      <c r="C17" s="18" t="n">
        <v>5</v>
      </c>
      <c r="D17" s="7" t="n">
        <f aca="false">IF(B17="","",IFERROR(INDEX(المنتجات!$C$5:$C$64,MATCH(B17,المنتجات!$A$5:$A$64,0)),""))</f>
        <v>95</v>
      </c>
      <c r="E17" s="19" t="n">
        <v>0.05</v>
      </c>
      <c r="F17" s="7" t="n">
        <f aca="false">IF(OR(B17="",D17=""),"",N(C17)*D17*(1-N(E17)))</f>
        <v>451.25</v>
      </c>
      <c r="G17" s="7" t="n">
        <f aca="false">IF(OR(B17="",D17=""),"",N(C17)*IFERROR(INDEX(المنتجات!$B$5:$B$64,MATCH(B17,المنتجات!$A$5:$A$64,0)),0))</f>
        <v>300</v>
      </c>
      <c r="H17" s="8" t="n">
        <f aca="false">IF(F17="","",F17-G17)</f>
        <v>151.25</v>
      </c>
    </row>
    <row r="18" customFormat="false" ht="15" hidden="false" customHeight="false" outlineLevel="0" collapsed="false">
      <c r="A18" s="16" t="n">
        <v>46083</v>
      </c>
      <c r="B18" s="17" t="s">
        <v>36</v>
      </c>
      <c r="C18" s="18" t="n">
        <v>2</v>
      </c>
      <c r="D18" s="7" t="n">
        <f aca="false">IF(B18="","",IFERROR(INDEX(المنتجات!$C$5:$C$64,MATCH(B18,المنتجات!$A$5:$A$64,0)),""))</f>
        <v>95</v>
      </c>
      <c r="E18" s="19" t="n">
        <v>0.1</v>
      </c>
      <c r="F18" s="7" t="n">
        <f aca="false">IF(OR(B18="",D18=""),"",N(C18)*D18*(1-N(E18)))</f>
        <v>171</v>
      </c>
      <c r="G18" s="7" t="n">
        <f aca="false">IF(OR(B18="",D18=""),"",N(C18)*IFERROR(INDEX(المنتجات!$B$5:$B$64,MATCH(B18,المنتجات!$A$5:$A$64,0)),0))</f>
        <v>120</v>
      </c>
      <c r="H18" s="8" t="n">
        <f aca="false">IF(F18="","",F18-G18)</f>
        <v>51</v>
      </c>
    </row>
    <row r="19" customFormat="false" ht="15" hidden="false" customHeight="false" outlineLevel="0" collapsed="false">
      <c r="A19" s="16" t="n">
        <v>46087</v>
      </c>
      <c r="B19" s="17" t="s">
        <v>33</v>
      </c>
      <c r="C19" s="18" t="n">
        <v>3</v>
      </c>
      <c r="D19" s="7" t="n">
        <f aca="false">IF(B19="","",IFERROR(INDEX(المنتجات!$C$5:$C$64,MATCH(B19,المنتجات!$A$5:$A$64,0)),""))</f>
        <v>60</v>
      </c>
      <c r="E19" s="19" t="n">
        <v>0</v>
      </c>
      <c r="F19" s="7" t="n">
        <f aca="false">IF(OR(B19="",D19=""),"",N(C19)*D19*(1-N(E19)))</f>
        <v>180</v>
      </c>
      <c r="G19" s="7" t="n">
        <f aca="false">IF(OR(B19="",D19=""),"",N(C19)*IFERROR(INDEX(المنتجات!$B$5:$B$64,MATCH(B19,المنتجات!$A$5:$A$64,0)),0))</f>
        <v>105</v>
      </c>
      <c r="H19" s="8" t="n">
        <f aca="false">IF(F19="","",F19-G19)</f>
        <v>75</v>
      </c>
    </row>
    <row r="20" customFormat="false" ht="15" hidden="false" customHeight="false" outlineLevel="0" collapsed="false">
      <c r="A20" s="16" t="n">
        <v>46091</v>
      </c>
      <c r="B20" s="17" t="s">
        <v>35</v>
      </c>
      <c r="C20" s="18" t="n">
        <v>4</v>
      </c>
      <c r="D20" s="7" t="n">
        <f aca="false">IF(B20="","",IFERROR(INDEX(المنتجات!$C$5:$C$64,MATCH(B20,المنتجات!$A$5:$A$64,0)),""))</f>
        <v>45</v>
      </c>
      <c r="E20" s="19" t="n">
        <v>0</v>
      </c>
      <c r="F20" s="7" t="n">
        <f aca="false">IF(OR(B20="",D20=""),"",N(C20)*D20*(1-N(E20)))</f>
        <v>180</v>
      </c>
      <c r="G20" s="7" t="n">
        <f aca="false">IF(OR(B20="",D20=""),"",N(C20)*IFERROR(INDEX(المنتجات!$B$5:$B$64,MATCH(B20,المنتجات!$A$5:$A$64,0)),0))</f>
        <v>112</v>
      </c>
      <c r="H20" s="8" t="n">
        <f aca="false">IF(F20="","",F20-G20)</f>
        <v>68</v>
      </c>
    </row>
    <row r="21" customFormat="false" ht="15" hidden="false" customHeight="false" outlineLevel="0" collapsed="false">
      <c r="A21" s="16" t="n">
        <v>46095</v>
      </c>
      <c r="B21" s="17" t="s">
        <v>34</v>
      </c>
      <c r="C21" s="18" t="n">
        <v>2</v>
      </c>
      <c r="D21" s="7" t="n">
        <f aca="false">IF(B21="","",IFERROR(INDEX(المنتجات!$C$5:$C$64,MATCH(B21,المنتجات!$A$5:$A$64,0)),""))</f>
        <v>220</v>
      </c>
      <c r="E21" s="19" t="n">
        <v>0.1</v>
      </c>
      <c r="F21" s="7" t="n">
        <f aca="false">IF(OR(B21="",D21=""),"",N(C21)*D21*(1-N(E21)))</f>
        <v>396</v>
      </c>
      <c r="G21" s="7" t="n">
        <f aca="false">IF(OR(B21="",D21=""),"",N(C21)*IFERROR(INDEX(المنتجات!$B$5:$B$64,MATCH(B21,المنتجات!$A$5:$A$64,0)),0))</f>
        <v>280</v>
      </c>
      <c r="H21" s="8" t="n">
        <f aca="false">IF(F21="","",F21-G21)</f>
        <v>116</v>
      </c>
    </row>
    <row r="22" customFormat="false" ht="15" hidden="false" customHeight="false" outlineLevel="0" collapsed="false">
      <c r="A22" s="16" t="n">
        <v>46099</v>
      </c>
      <c r="B22" s="17" t="s">
        <v>34</v>
      </c>
      <c r="C22" s="18" t="n">
        <v>4</v>
      </c>
      <c r="D22" s="7" t="n">
        <f aca="false">IF(B22="","",IFERROR(INDEX(المنتجات!$C$5:$C$64,MATCH(B22,المنتجات!$A$5:$A$64,0)),""))</f>
        <v>220</v>
      </c>
      <c r="E22" s="19" t="n">
        <v>0.05</v>
      </c>
      <c r="F22" s="7" t="n">
        <f aca="false">IF(OR(B22="",D22=""),"",N(C22)*D22*(1-N(E22)))</f>
        <v>836</v>
      </c>
      <c r="G22" s="7" t="n">
        <f aca="false">IF(OR(B22="",D22=""),"",N(C22)*IFERROR(INDEX(المنتجات!$B$5:$B$64,MATCH(B22,المنتجات!$A$5:$A$64,0)),0))</f>
        <v>560</v>
      </c>
      <c r="H22" s="8" t="n">
        <f aca="false">IF(F22="","",F22-G22)</f>
        <v>276</v>
      </c>
    </row>
    <row r="23" customFormat="false" ht="15" hidden="false" customHeight="false" outlineLevel="0" collapsed="false">
      <c r="A23" s="16" t="n">
        <v>46103</v>
      </c>
      <c r="B23" s="17" t="s">
        <v>35</v>
      </c>
      <c r="C23" s="18" t="n">
        <v>7</v>
      </c>
      <c r="D23" s="7" t="n">
        <f aca="false">IF(B23="","",IFERROR(INDEX(المنتجات!$C$5:$C$64,MATCH(B23,المنتجات!$A$5:$A$64,0)),""))</f>
        <v>45</v>
      </c>
      <c r="E23" s="19" t="n">
        <v>0</v>
      </c>
      <c r="F23" s="7" t="n">
        <f aca="false">IF(OR(B23="",D23=""),"",N(C23)*D23*(1-N(E23)))</f>
        <v>315</v>
      </c>
      <c r="G23" s="7" t="n">
        <f aca="false">IF(OR(B23="",D23=""),"",N(C23)*IFERROR(INDEX(المنتجات!$B$5:$B$64,MATCH(B23,المنتجات!$A$5:$A$64,0)),0))</f>
        <v>196</v>
      </c>
      <c r="H23" s="8" t="n">
        <f aca="false">IF(F23="","",F23-G23)</f>
        <v>119</v>
      </c>
    </row>
    <row r="24" customFormat="false" ht="15" hidden="false" customHeight="false" outlineLevel="0" collapsed="false">
      <c r="A24" s="16" t="n">
        <v>46114</v>
      </c>
      <c r="B24" s="17" t="s">
        <v>37</v>
      </c>
      <c r="C24" s="18" t="n">
        <v>8</v>
      </c>
      <c r="D24" s="7" t="n">
        <f aca="false">IF(B24="","",IFERROR(INDEX(المنتجات!$C$5:$C$64,MATCH(B24,المنتجات!$A$5:$A$64,0)),""))</f>
        <v>85</v>
      </c>
      <c r="E24" s="19" t="n">
        <v>0</v>
      </c>
      <c r="F24" s="7" t="n">
        <f aca="false">IF(OR(B24="",D24=""),"",N(C24)*D24*(1-N(E24)))</f>
        <v>680</v>
      </c>
      <c r="G24" s="7" t="n">
        <f aca="false">IF(OR(B24="",D24=""),"",N(C24)*IFERROR(INDEX(المنتجات!$B$5:$B$64,MATCH(B24,المنتجات!$A$5:$A$64,0)),0))</f>
        <v>360</v>
      </c>
      <c r="H24" s="8" t="n">
        <f aca="false">IF(F24="","",F24-G24)</f>
        <v>320</v>
      </c>
    </row>
    <row r="25" customFormat="false" ht="15" hidden="false" customHeight="false" outlineLevel="0" collapsed="false">
      <c r="A25" s="16" t="n">
        <v>46118</v>
      </c>
      <c r="B25" s="17" t="s">
        <v>33</v>
      </c>
      <c r="C25" s="18" t="n">
        <v>4</v>
      </c>
      <c r="D25" s="7" t="n">
        <f aca="false">IF(B25="","",IFERROR(INDEX(المنتجات!$C$5:$C$64,MATCH(B25,المنتجات!$A$5:$A$64,0)),""))</f>
        <v>60</v>
      </c>
      <c r="E25" s="19" t="n">
        <v>0</v>
      </c>
      <c r="F25" s="7" t="n">
        <f aca="false">IF(OR(B25="",D25=""),"",N(C25)*D25*(1-N(E25)))</f>
        <v>240</v>
      </c>
      <c r="G25" s="7" t="n">
        <f aca="false">IF(OR(B25="",D25=""),"",N(C25)*IFERROR(INDEX(المنتجات!$B$5:$B$64,MATCH(B25,المنتجات!$A$5:$A$64,0)),0))</f>
        <v>140</v>
      </c>
      <c r="H25" s="8" t="n">
        <f aca="false">IF(F25="","",F25-G25)</f>
        <v>100</v>
      </c>
    </row>
    <row r="26" customFormat="false" ht="15" hidden="false" customHeight="false" outlineLevel="0" collapsed="false">
      <c r="A26" s="16" t="n">
        <v>46122</v>
      </c>
      <c r="B26" s="17" t="s">
        <v>36</v>
      </c>
      <c r="C26" s="18" t="n">
        <v>2</v>
      </c>
      <c r="D26" s="7" t="n">
        <f aca="false">IF(B26="","",IFERROR(INDEX(المنتجات!$C$5:$C$64,MATCH(B26,المنتجات!$A$5:$A$64,0)),""))</f>
        <v>95</v>
      </c>
      <c r="E26" s="19" t="n">
        <v>0.1</v>
      </c>
      <c r="F26" s="7" t="n">
        <f aca="false">IF(OR(B26="",D26=""),"",N(C26)*D26*(1-N(E26)))</f>
        <v>171</v>
      </c>
      <c r="G26" s="7" t="n">
        <f aca="false">IF(OR(B26="",D26=""),"",N(C26)*IFERROR(INDEX(المنتجات!$B$5:$B$64,MATCH(B26,المنتجات!$A$5:$A$64,0)),0))</f>
        <v>120</v>
      </c>
      <c r="H26" s="8" t="n">
        <f aca="false">IF(F26="","",F26-G26)</f>
        <v>51</v>
      </c>
    </row>
    <row r="27" customFormat="false" ht="15" hidden="false" customHeight="false" outlineLevel="0" collapsed="false">
      <c r="A27" s="16" t="n">
        <v>46126</v>
      </c>
      <c r="B27" s="17" t="s">
        <v>33</v>
      </c>
      <c r="C27" s="18" t="n">
        <v>8</v>
      </c>
      <c r="D27" s="7" t="n">
        <f aca="false">IF(B27="","",IFERROR(INDEX(المنتجات!$C$5:$C$64,MATCH(B27,المنتجات!$A$5:$A$64,0)),""))</f>
        <v>60</v>
      </c>
      <c r="E27" s="19" t="n">
        <v>0</v>
      </c>
      <c r="F27" s="7" t="n">
        <f aca="false">IF(OR(B27="",D27=""),"",N(C27)*D27*(1-N(E27)))</f>
        <v>480</v>
      </c>
      <c r="G27" s="7" t="n">
        <f aca="false">IF(OR(B27="",D27=""),"",N(C27)*IFERROR(INDEX(المنتجات!$B$5:$B$64,MATCH(B27,المنتجات!$A$5:$A$64,0)),0))</f>
        <v>280</v>
      </c>
      <c r="H27" s="8" t="n">
        <f aca="false">IF(F27="","",F27-G27)</f>
        <v>200</v>
      </c>
    </row>
    <row r="28" customFormat="false" ht="15" hidden="false" customHeight="false" outlineLevel="0" collapsed="false">
      <c r="A28" s="16" t="n">
        <v>46130</v>
      </c>
      <c r="B28" s="17" t="s">
        <v>37</v>
      </c>
      <c r="C28" s="18" t="n">
        <v>5</v>
      </c>
      <c r="D28" s="7" t="n">
        <f aca="false">IF(B28="","",IFERROR(INDEX(المنتجات!$C$5:$C$64,MATCH(B28,المنتجات!$A$5:$A$64,0)),""))</f>
        <v>85</v>
      </c>
      <c r="E28" s="19" t="n">
        <v>0.1</v>
      </c>
      <c r="F28" s="7" t="n">
        <f aca="false">IF(OR(B28="",D28=""),"",N(C28)*D28*(1-N(E28)))</f>
        <v>382.5</v>
      </c>
      <c r="G28" s="7" t="n">
        <f aca="false">IF(OR(B28="",D28=""),"",N(C28)*IFERROR(INDEX(المنتجات!$B$5:$B$64,MATCH(B28,المنتجات!$A$5:$A$64,0)),0))</f>
        <v>225</v>
      </c>
      <c r="H28" s="8" t="n">
        <f aca="false">IF(F28="","",F28-G28)</f>
        <v>157.5</v>
      </c>
    </row>
    <row r="29" customFormat="false" ht="15" hidden="false" customHeight="false" outlineLevel="0" collapsed="false">
      <c r="A29" s="16" t="n">
        <v>46134</v>
      </c>
      <c r="B29" s="17" t="s">
        <v>34</v>
      </c>
      <c r="C29" s="18" t="n">
        <v>2</v>
      </c>
      <c r="D29" s="7" t="n">
        <f aca="false">IF(B29="","",IFERROR(INDEX(المنتجات!$C$5:$C$64,MATCH(B29,المنتجات!$A$5:$A$64,0)),""))</f>
        <v>220</v>
      </c>
      <c r="E29" s="19" t="n">
        <v>0.1</v>
      </c>
      <c r="F29" s="7" t="n">
        <f aca="false">IF(OR(B29="",D29=""),"",N(C29)*D29*(1-N(E29)))</f>
        <v>396</v>
      </c>
      <c r="G29" s="7" t="n">
        <f aca="false">IF(OR(B29="",D29=""),"",N(C29)*IFERROR(INDEX(المنتجات!$B$5:$B$64,MATCH(B29,المنتجات!$A$5:$A$64,0)),0))</f>
        <v>280</v>
      </c>
      <c r="H29" s="8" t="n">
        <f aca="false">IF(F29="","",F29-G29)</f>
        <v>116</v>
      </c>
    </row>
    <row r="30" customFormat="false" ht="15" hidden="false" customHeight="false" outlineLevel="0" collapsed="false">
      <c r="A30" s="16" t="n">
        <v>46144</v>
      </c>
      <c r="B30" s="17" t="s">
        <v>37</v>
      </c>
      <c r="C30" s="18" t="n">
        <v>3</v>
      </c>
      <c r="D30" s="7" t="n">
        <f aca="false">IF(B30="","",IFERROR(INDEX(المنتجات!$C$5:$C$64,MATCH(B30,المنتجات!$A$5:$A$64,0)),""))</f>
        <v>85</v>
      </c>
      <c r="E30" s="19" t="n">
        <v>0</v>
      </c>
      <c r="F30" s="7" t="n">
        <f aca="false">IF(OR(B30="",D30=""),"",N(C30)*D30*(1-N(E30)))</f>
        <v>255</v>
      </c>
      <c r="G30" s="7" t="n">
        <f aca="false">IF(OR(B30="",D30=""),"",N(C30)*IFERROR(INDEX(المنتجات!$B$5:$B$64,MATCH(B30,المنتجات!$A$5:$A$64,0)),0))</f>
        <v>135</v>
      </c>
      <c r="H30" s="8" t="n">
        <f aca="false">IF(F30="","",F30-G30)</f>
        <v>120</v>
      </c>
    </row>
    <row r="31" customFormat="false" ht="15" hidden="false" customHeight="false" outlineLevel="0" collapsed="false">
      <c r="A31" s="16" t="n">
        <v>46148</v>
      </c>
      <c r="B31" s="17" t="s">
        <v>36</v>
      </c>
      <c r="C31" s="18" t="n">
        <v>8</v>
      </c>
      <c r="D31" s="7" t="n">
        <f aca="false">IF(B31="","",IFERROR(INDEX(المنتجات!$C$5:$C$64,MATCH(B31,المنتجات!$A$5:$A$64,0)),""))</f>
        <v>95</v>
      </c>
      <c r="E31" s="19" t="n">
        <v>0.05</v>
      </c>
      <c r="F31" s="7" t="n">
        <f aca="false">IF(OR(B31="",D31=""),"",N(C31)*D31*(1-N(E31)))</f>
        <v>722</v>
      </c>
      <c r="G31" s="7" t="n">
        <f aca="false">IF(OR(B31="",D31=""),"",N(C31)*IFERROR(INDEX(المنتجات!$B$5:$B$64,MATCH(B31,المنتجات!$A$5:$A$64,0)),0))</f>
        <v>480</v>
      </c>
      <c r="H31" s="8" t="n">
        <f aca="false">IF(F31="","",F31-G31)</f>
        <v>242</v>
      </c>
    </row>
    <row r="32" customFormat="false" ht="15" hidden="false" customHeight="false" outlineLevel="0" collapsed="false">
      <c r="A32" s="16" t="n">
        <v>46152</v>
      </c>
      <c r="B32" s="17" t="s">
        <v>34</v>
      </c>
      <c r="C32" s="18" t="n">
        <v>2</v>
      </c>
      <c r="D32" s="7" t="n">
        <f aca="false">IF(B32="","",IFERROR(INDEX(المنتجات!$C$5:$C$64,MATCH(B32,المنتجات!$A$5:$A$64,0)),""))</f>
        <v>220</v>
      </c>
      <c r="E32" s="19" t="n">
        <v>0.1</v>
      </c>
      <c r="F32" s="7" t="n">
        <f aca="false">IF(OR(B32="",D32=""),"",N(C32)*D32*(1-N(E32)))</f>
        <v>396</v>
      </c>
      <c r="G32" s="7" t="n">
        <f aca="false">IF(OR(B32="",D32=""),"",N(C32)*IFERROR(INDEX(المنتجات!$B$5:$B$64,MATCH(B32,المنتجات!$A$5:$A$64,0)),0))</f>
        <v>280</v>
      </c>
      <c r="H32" s="8" t="n">
        <f aca="false">IF(F32="","",F32-G32)</f>
        <v>116</v>
      </c>
    </row>
    <row r="33" customFormat="false" ht="15" hidden="false" customHeight="false" outlineLevel="0" collapsed="false">
      <c r="A33" s="16" t="n">
        <v>46156</v>
      </c>
      <c r="B33" s="17" t="s">
        <v>35</v>
      </c>
      <c r="C33" s="18" t="n">
        <v>6</v>
      </c>
      <c r="D33" s="7" t="n">
        <f aca="false">IF(B33="","",IFERROR(INDEX(المنتجات!$C$5:$C$64,MATCH(B33,المنتجات!$A$5:$A$64,0)),""))</f>
        <v>45</v>
      </c>
      <c r="E33" s="19" t="n">
        <v>0</v>
      </c>
      <c r="F33" s="7" t="n">
        <f aca="false">IF(OR(B33="",D33=""),"",N(C33)*D33*(1-N(E33)))</f>
        <v>270</v>
      </c>
      <c r="G33" s="7" t="n">
        <f aca="false">IF(OR(B33="",D33=""),"",N(C33)*IFERROR(INDEX(المنتجات!$B$5:$B$64,MATCH(B33,المنتجات!$A$5:$A$64,0)),0))</f>
        <v>168</v>
      </c>
      <c r="H33" s="8" t="n">
        <f aca="false">IF(F33="","",F33-G33)</f>
        <v>102</v>
      </c>
    </row>
    <row r="34" customFormat="false" ht="15" hidden="false" customHeight="false" outlineLevel="0" collapsed="false">
      <c r="A34" s="16" t="n">
        <v>46160</v>
      </c>
      <c r="B34" s="17" t="s">
        <v>33</v>
      </c>
      <c r="C34" s="18" t="n">
        <v>8</v>
      </c>
      <c r="D34" s="7" t="n">
        <f aca="false">IF(B34="","",IFERROR(INDEX(المنتجات!$C$5:$C$64,MATCH(B34,المنتجات!$A$5:$A$64,0)),""))</f>
        <v>60</v>
      </c>
      <c r="E34" s="19" t="n">
        <v>0.1</v>
      </c>
      <c r="F34" s="7" t="n">
        <f aca="false">IF(OR(B34="",D34=""),"",N(C34)*D34*(1-N(E34)))</f>
        <v>432</v>
      </c>
      <c r="G34" s="7" t="n">
        <f aca="false">IF(OR(B34="",D34=""),"",N(C34)*IFERROR(INDEX(المنتجات!$B$5:$B$64,MATCH(B34,المنتجات!$A$5:$A$64,0)),0))</f>
        <v>280</v>
      </c>
      <c r="H34" s="8" t="n">
        <f aca="false">IF(F34="","",F34-G34)</f>
        <v>152</v>
      </c>
    </row>
    <row r="35" customFormat="false" ht="15" hidden="false" customHeight="false" outlineLevel="0" collapsed="false">
      <c r="A35" s="16" t="n">
        <v>46164</v>
      </c>
      <c r="B35" s="17" t="s">
        <v>37</v>
      </c>
      <c r="C35" s="18" t="n">
        <v>2</v>
      </c>
      <c r="D35" s="7" t="n">
        <f aca="false">IF(B35="","",IFERROR(INDEX(المنتجات!$C$5:$C$64,MATCH(B35,المنتجات!$A$5:$A$64,0)),""))</f>
        <v>85</v>
      </c>
      <c r="E35" s="19" t="n">
        <v>0</v>
      </c>
      <c r="F35" s="7" t="n">
        <f aca="false">IF(OR(B35="",D35=""),"",N(C35)*D35*(1-N(E35)))</f>
        <v>170</v>
      </c>
      <c r="G35" s="7" t="n">
        <f aca="false">IF(OR(B35="",D35=""),"",N(C35)*IFERROR(INDEX(المنتجات!$B$5:$B$64,MATCH(B35,المنتجات!$A$5:$A$64,0)),0))</f>
        <v>90</v>
      </c>
      <c r="H35" s="8" t="n">
        <f aca="false">IF(F35="","",F35-G35)</f>
        <v>80</v>
      </c>
    </row>
    <row r="36" customFormat="false" ht="15" hidden="false" customHeight="false" outlineLevel="0" collapsed="false">
      <c r="A36" s="16" t="n">
        <v>46175</v>
      </c>
      <c r="B36" s="17" t="s">
        <v>33</v>
      </c>
      <c r="C36" s="18" t="n">
        <v>8</v>
      </c>
      <c r="D36" s="7" t="n">
        <f aca="false">IF(B36="","",IFERROR(INDEX(المنتجات!$C$5:$C$64,MATCH(B36,المنتجات!$A$5:$A$64,0)),""))</f>
        <v>60</v>
      </c>
      <c r="E36" s="19" t="n">
        <v>0</v>
      </c>
      <c r="F36" s="7" t="n">
        <f aca="false">IF(OR(B36="",D36=""),"",N(C36)*D36*(1-N(E36)))</f>
        <v>480</v>
      </c>
      <c r="G36" s="7" t="n">
        <f aca="false">IF(OR(B36="",D36=""),"",N(C36)*IFERROR(INDEX(المنتجات!$B$5:$B$64,MATCH(B36,المنتجات!$A$5:$A$64,0)),0))</f>
        <v>280</v>
      </c>
      <c r="H36" s="8" t="n">
        <f aca="false">IF(F36="","",F36-G36)</f>
        <v>200</v>
      </c>
    </row>
    <row r="37" customFormat="false" ht="15" hidden="false" customHeight="false" outlineLevel="0" collapsed="false">
      <c r="A37" s="16" t="n">
        <v>46179</v>
      </c>
      <c r="B37" s="17" t="s">
        <v>34</v>
      </c>
      <c r="C37" s="18" t="n">
        <v>5</v>
      </c>
      <c r="D37" s="7" t="n">
        <f aca="false">IF(B37="","",IFERROR(INDEX(المنتجات!$C$5:$C$64,MATCH(B37,المنتجات!$A$5:$A$64,0)),""))</f>
        <v>220</v>
      </c>
      <c r="E37" s="19" t="n">
        <v>0.1</v>
      </c>
      <c r="F37" s="7" t="n">
        <f aca="false">IF(OR(B37="",D37=""),"",N(C37)*D37*(1-N(E37)))</f>
        <v>990</v>
      </c>
      <c r="G37" s="7" t="n">
        <f aca="false">IF(OR(B37="",D37=""),"",N(C37)*IFERROR(INDEX(المنتجات!$B$5:$B$64,MATCH(B37,المنتجات!$A$5:$A$64,0)),0))</f>
        <v>700</v>
      </c>
      <c r="H37" s="8" t="n">
        <f aca="false">IF(F37="","",F37-G37)</f>
        <v>290</v>
      </c>
    </row>
    <row r="38" customFormat="false" ht="15" hidden="false" customHeight="false" outlineLevel="0" collapsed="false">
      <c r="A38" s="16" t="n">
        <v>46183</v>
      </c>
      <c r="B38" s="17" t="s">
        <v>37</v>
      </c>
      <c r="C38" s="18" t="n">
        <v>5</v>
      </c>
      <c r="D38" s="7" t="n">
        <f aca="false">IF(B38="","",IFERROR(INDEX(المنتجات!$C$5:$C$64,MATCH(B38,المنتجات!$A$5:$A$64,0)),""))</f>
        <v>85</v>
      </c>
      <c r="E38" s="19" t="n">
        <v>0.05</v>
      </c>
      <c r="F38" s="7" t="n">
        <f aca="false">IF(OR(B38="",D38=""),"",N(C38)*D38*(1-N(E38)))</f>
        <v>403.75</v>
      </c>
      <c r="G38" s="7" t="n">
        <f aca="false">IF(OR(B38="",D38=""),"",N(C38)*IFERROR(INDEX(المنتجات!$B$5:$B$64,MATCH(B38,المنتجات!$A$5:$A$64,0)),0))</f>
        <v>225</v>
      </c>
      <c r="H38" s="8" t="n">
        <f aca="false">IF(F38="","",F38-G38)</f>
        <v>178.75</v>
      </c>
    </row>
    <row r="39" customFormat="false" ht="15" hidden="false" customHeight="false" outlineLevel="0" collapsed="false">
      <c r="A39" s="16" t="n">
        <v>46187</v>
      </c>
      <c r="B39" s="17" t="s">
        <v>33</v>
      </c>
      <c r="C39" s="18" t="n">
        <v>1</v>
      </c>
      <c r="D39" s="7" t="n">
        <f aca="false">IF(B39="","",IFERROR(INDEX(المنتجات!$C$5:$C$64,MATCH(B39,المنتجات!$A$5:$A$64,0)),""))</f>
        <v>60</v>
      </c>
      <c r="E39" s="19" t="n">
        <v>0.05</v>
      </c>
      <c r="F39" s="7" t="n">
        <f aca="false">IF(OR(B39="",D39=""),"",N(C39)*D39*(1-N(E39)))</f>
        <v>57</v>
      </c>
      <c r="G39" s="7" t="n">
        <f aca="false">IF(OR(B39="",D39=""),"",N(C39)*IFERROR(INDEX(المنتجات!$B$5:$B$64,MATCH(B39,المنتجات!$A$5:$A$64,0)),0))</f>
        <v>35</v>
      </c>
      <c r="H39" s="8" t="n">
        <f aca="false">IF(F39="","",F39-G39)</f>
        <v>22</v>
      </c>
    </row>
    <row r="40" customFormat="false" ht="15" hidden="false" customHeight="false" outlineLevel="0" collapsed="false">
      <c r="A40" s="16" t="n">
        <v>46191</v>
      </c>
      <c r="B40" s="17" t="s">
        <v>33</v>
      </c>
      <c r="C40" s="18" t="n">
        <v>3</v>
      </c>
      <c r="D40" s="7" t="n">
        <f aca="false">IF(B40="","",IFERROR(INDEX(المنتجات!$C$5:$C$64,MATCH(B40,المنتجات!$A$5:$A$64,0)),""))</f>
        <v>60</v>
      </c>
      <c r="E40" s="19" t="n">
        <v>0.1</v>
      </c>
      <c r="F40" s="7" t="n">
        <f aca="false">IF(OR(B40="",D40=""),"",N(C40)*D40*(1-N(E40)))</f>
        <v>162</v>
      </c>
      <c r="G40" s="7" t="n">
        <f aca="false">IF(OR(B40="",D40=""),"",N(C40)*IFERROR(INDEX(المنتجات!$B$5:$B$64,MATCH(B40,المنتجات!$A$5:$A$64,0)),0))</f>
        <v>105</v>
      </c>
      <c r="H40" s="8" t="n">
        <f aca="false">IF(F40="","",F40-G40)</f>
        <v>57</v>
      </c>
    </row>
    <row r="41" customFormat="false" ht="15" hidden="false" customHeight="false" outlineLevel="0" collapsed="false">
      <c r="A41" s="16" t="n">
        <v>46195</v>
      </c>
      <c r="B41" s="17" t="s">
        <v>34</v>
      </c>
      <c r="C41" s="18" t="n">
        <v>8</v>
      </c>
      <c r="D41" s="7" t="n">
        <f aca="false">IF(B41="","",IFERROR(INDEX(المنتجات!$C$5:$C$64,MATCH(B41,المنتجات!$A$5:$A$64,0)),""))</f>
        <v>220</v>
      </c>
      <c r="E41" s="19" t="n">
        <v>0</v>
      </c>
      <c r="F41" s="7" t="n">
        <f aca="false">IF(OR(B41="",D41=""),"",N(C41)*D41*(1-N(E41)))</f>
        <v>1760</v>
      </c>
      <c r="G41" s="7" t="n">
        <f aca="false">IF(OR(B41="",D41=""),"",N(C41)*IFERROR(INDEX(المنتجات!$B$5:$B$64,MATCH(B41,المنتجات!$A$5:$A$64,0)),0))</f>
        <v>1120</v>
      </c>
      <c r="H41" s="8" t="n">
        <f aca="false">IF(F41="","",F41-G41)</f>
        <v>640</v>
      </c>
    </row>
    <row r="42" customFormat="false" ht="15" hidden="false" customHeight="false" outlineLevel="0" collapsed="false">
      <c r="A42" s="16" t="n">
        <v>46205</v>
      </c>
      <c r="B42" s="17" t="s">
        <v>36</v>
      </c>
      <c r="C42" s="18" t="n">
        <v>5</v>
      </c>
      <c r="D42" s="7" t="n">
        <f aca="false">IF(B42="","",IFERROR(INDEX(المنتجات!$C$5:$C$64,MATCH(B42,المنتجات!$A$5:$A$64,0)),""))</f>
        <v>95</v>
      </c>
      <c r="E42" s="19" t="n">
        <v>0</v>
      </c>
      <c r="F42" s="7" t="n">
        <f aca="false">IF(OR(B42="",D42=""),"",N(C42)*D42*(1-N(E42)))</f>
        <v>475</v>
      </c>
      <c r="G42" s="7" t="n">
        <f aca="false">IF(OR(B42="",D42=""),"",N(C42)*IFERROR(INDEX(المنتجات!$B$5:$B$64,MATCH(B42,المنتجات!$A$5:$A$64,0)),0))</f>
        <v>300</v>
      </c>
      <c r="H42" s="8" t="n">
        <f aca="false">IF(F42="","",F42-G42)</f>
        <v>175</v>
      </c>
    </row>
    <row r="43" customFormat="false" ht="15" hidden="false" customHeight="false" outlineLevel="0" collapsed="false">
      <c r="A43" s="16" t="n">
        <v>46209</v>
      </c>
      <c r="B43" s="17" t="s">
        <v>36</v>
      </c>
      <c r="C43" s="18" t="n">
        <v>7</v>
      </c>
      <c r="D43" s="7" t="n">
        <f aca="false">IF(B43="","",IFERROR(INDEX(المنتجات!$C$5:$C$64,MATCH(B43,المنتجات!$A$5:$A$64,0)),""))</f>
        <v>95</v>
      </c>
      <c r="E43" s="19" t="n">
        <v>0.05</v>
      </c>
      <c r="F43" s="7" t="n">
        <f aca="false">IF(OR(B43="",D43=""),"",N(C43)*D43*(1-N(E43)))</f>
        <v>631.75</v>
      </c>
      <c r="G43" s="7" t="n">
        <f aca="false">IF(OR(B43="",D43=""),"",N(C43)*IFERROR(INDEX(المنتجات!$B$5:$B$64,MATCH(B43,المنتجات!$A$5:$A$64,0)),0))</f>
        <v>420</v>
      </c>
      <c r="H43" s="8" t="n">
        <f aca="false">IF(F43="","",F43-G43)</f>
        <v>211.75</v>
      </c>
    </row>
    <row r="44" customFormat="false" ht="15" hidden="false" customHeight="false" outlineLevel="0" collapsed="false">
      <c r="A44" s="16" t="n">
        <v>46213</v>
      </c>
      <c r="B44" s="17" t="s">
        <v>37</v>
      </c>
      <c r="C44" s="18" t="n">
        <v>2</v>
      </c>
      <c r="D44" s="7" t="n">
        <f aca="false">IF(B44="","",IFERROR(INDEX(المنتجات!$C$5:$C$64,MATCH(B44,المنتجات!$A$5:$A$64,0)),""))</f>
        <v>85</v>
      </c>
      <c r="E44" s="19" t="n">
        <v>0</v>
      </c>
      <c r="F44" s="7" t="n">
        <f aca="false">IF(OR(B44="",D44=""),"",N(C44)*D44*(1-N(E44)))</f>
        <v>170</v>
      </c>
      <c r="G44" s="7" t="n">
        <f aca="false">IF(OR(B44="",D44=""),"",N(C44)*IFERROR(INDEX(المنتجات!$B$5:$B$64,MATCH(B44,المنتجات!$A$5:$A$64,0)),0))</f>
        <v>90</v>
      </c>
      <c r="H44" s="8" t="n">
        <f aca="false">IF(F44="","",F44-G44)</f>
        <v>80</v>
      </c>
    </row>
    <row r="45" customFormat="false" ht="15" hidden="false" customHeight="false" outlineLevel="0" collapsed="false">
      <c r="A45" s="16" t="n">
        <v>46217</v>
      </c>
      <c r="B45" s="17" t="s">
        <v>37</v>
      </c>
      <c r="C45" s="18" t="n">
        <v>7</v>
      </c>
      <c r="D45" s="7" t="n">
        <f aca="false">IF(B45="","",IFERROR(INDEX(المنتجات!$C$5:$C$64,MATCH(B45,المنتجات!$A$5:$A$64,0)),""))</f>
        <v>85</v>
      </c>
      <c r="E45" s="19" t="n">
        <v>0.1</v>
      </c>
      <c r="F45" s="7" t="n">
        <f aca="false">IF(OR(B45="",D45=""),"",N(C45)*D45*(1-N(E45)))</f>
        <v>535.5</v>
      </c>
      <c r="G45" s="7" t="n">
        <f aca="false">IF(OR(B45="",D45=""),"",N(C45)*IFERROR(INDEX(المنتجات!$B$5:$B$64,MATCH(B45,المنتجات!$A$5:$A$64,0)),0))</f>
        <v>315</v>
      </c>
      <c r="H45" s="8" t="n">
        <f aca="false">IF(F45="","",F45-G45)</f>
        <v>220.5</v>
      </c>
    </row>
    <row r="46" customFormat="false" ht="15" hidden="false" customHeight="false" outlineLevel="0" collapsed="false">
      <c r="A46" s="16" t="n">
        <v>46221</v>
      </c>
      <c r="B46" s="17" t="s">
        <v>33</v>
      </c>
      <c r="C46" s="18" t="n">
        <v>3</v>
      </c>
      <c r="D46" s="7" t="n">
        <f aca="false">IF(B46="","",IFERROR(INDEX(المنتجات!$C$5:$C$64,MATCH(B46,المنتجات!$A$5:$A$64,0)),""))</f>
        <v>60</v>
      </c>
      <c r="E46" s="19" t="n">
        <v>0.05</v>
      </c>
      <c r="F46" s="7" t="n">
        <f aca="false">IF(OR(B46="",D46=""),"",N(C46)*D46*(1-N(E46)))</f>
        <v>171</v>
      </c>
      <c r="G46" s="7" t="n">
        <f aca="false">IF(OR(B46="",D46=""),"",N(C46)*IFERROR(INDEX(المنتجات!$B$5:$B$64,MATCH(B46,المنتجات!$A$5:$A$64,0)),0))</f>
        <v>105</v>
      </c>
      <c r="H46" s="8" t="n">
        <f aca="false">IF(F46="","",F46-G46)</f>
        <v>66</v>
      </c>
    </row>
    <row r="47" customFormat="false" ht="15" hidden="false" customHeight="false" outlineLevel="0" collapsed="false">
      <c r="A47" s="16" t="n">
        <v>46225</v>
      </c>
      <c r="B47" s="17" t="s">
        <v>35</v>
      </c>
      <c r="C47" s="18" t="n">
        <v>5</v>
      </c>
      <c r="D47" s="7" t="n">
        <f aca="false">IF(B47="","",IFERROR(INDEX(المنتجات!$C$5:$C$64,MATCH(B47,المنتجات!$A$5:$A$64,0)),""))</f>
        <v>45</v>
      </c>
      <c r="E47" s="19" t="n">
        <v>0.05</v>
      </c>
      <c r="F47" s="7" t="n">
        <f aca="false">IF(OR(B47="",D47=""),"",N(C47)*D47*(1-N(E47)))</f>
        <v>213.75</v>
      </c>
      <c r="G47" s="7" t="n">
        <f aca="false">IF(OR(B47="",D47=""),"",N(C47)*IFERROR(INDEX(المنتجات!$B$5:$B$64,MATCH(B47,المنتجات!$A$5:$A$64,0)),0))</f>
        <v>140</v>
      </c>
      <c r="H47" s="8" t="n">
        <f aca="false">IF(F47="","",F47-G47)</f>
        <v>73.75</v>
      </c>
    </row>
    <row r="48" customFormat="false" ht="15" hidden="false" customHeight="false" outlineLevel="0" collapsed="false">
      <c r="A48" s="16" t="n">
        <v>46236</v>
      </c>
      <c r="B48" s="17" t="s">
        <v>33</v>
      </c>
      <c r="C48" s="18" t="n">
        <v>7</v>
      </c>
      <c r="D48" s="7" t="n">
        <f aca="false">IF(B48="","",IFERROR(INDEX(المنتجات!$C$5:$C$64,MATCH(B48,المنتجات!$A$5:$A$64,0)),""))</f>
        <v>60</v>
      </c>
      <c r="E48" s="19" t="n">
        <v>0</v>
      </c>
      <c r="F48" s="7" t="n">
        <f aca="false">IF(OR(B48="",D48=""),"",N(C48)*D48*(1-N(E48)))</f>
        <v>420</v>
      </c>
      <c r="G48" s="7" t="n">
        <f aca="false">IF(OR(B48="",D48=""),"",N(C48)*IFERROR(INDEX(المنتجات!$B$5:$B$64,MATCH(B48,المنتجات!$A$5:$A$64,0)),0))</f>
        <v>245</v>
      </c>
      <c r="H48" s="8" t="n">
        <f aca="false">IF(F48="","",F48-G48)</f>
        <v>175</v>
      </c>
    </row>
    <row r="49" customFormat="false" ht="15" hidden="false" customHeight="false" outlineLevel="0" collapsed="false">
      <c r="A49" s="16" t="n">
        <v>46240</v>
      </c>
      <c r="B49" s="17" t="s">
        <v>36</v>
      </c>
      <c r="C49" s="18" t="n">
        <v>2</v>
      </c>
      <c r="D49" s="7" t="n">
        <f aca="false">IF(B49="","",IFERROR(INDEX(المنتجات!$C$5:$C$64,MATCH(B49,المنتجات!$A$5:$A$64,0)),""))</f>
        <v>95</v>
      </c>
      <c r="E49" s="19" t="n">
        <v>0</v>
      </c>
      <c r="F49" s="7" t="n">
        <f aca="false">IF(OR(B49="",D49=""),"",N(C49)*D49*(1-N(E49)))</f>
        <v>190</v>
      </c>
      <c r="G49" s="7" t="n">
        <f aca="false">IF(OR(B49="",D49=""),"",N(C49)*IFERROR(INDEX(المنتجات!$B$5:$B$64,MATCH(B49,المنتجات!$A$5:$A$64,0)),0))</f>
        <v>120</v>
      </c>
      <c r="H49" s="8" t="n">
        <f aca="false">IF(F49="","",F49-G49)</f>
        <v>70</v>
      </c>
    </row>
    <row r="50" customFormat="false" ht="15" hidden="false" customHeight="false" outlineLevel="0" collapsed="false">
      <c r="A50" s="16" t="n">
        <v>46244</v>
      </c>
      <c r="B50" s="17" t="s">
        <v>36</v>
      </c>
      <c r="C50" s="18" t="n">
        <v>4</v>
      </c>
      <c r="D50" s="7" t="n">
        <f aca="false">IF(B50="","",IFERROR(INDEX(المنتجات!$C$5:$C$64,MATCH(B50,المنتجات!$A$5:$A$64,0)),""))</f>
        <v>95</v>
      </c>
      <c r="E50" s="19" t="n">
        <v>0</v>
      </c>
      <c r="F50" s="7" t="n">
        <f aca="false">IF(OR(B50="",D50=""),"",N(C50)*D50*(1-N(E50)))</f>
        <v>380</v>
      </c>
      <c r="G50" s="7" t="n">
        <f aca="false">IF(OR(B50="",D50=""),"",N(C50)*IFERROR(INDEX(المنتجات!$B$5:$B$64,MATCH(B50,المنتجات!$A$5:$A$64,0)),0))</f>
        <v>240</v>
      </c>
      <c r="H50" s="8" t="n">
        <f aca="false">IF(F50="","",F50-G50)</f>
        <v>140</v>
      </c>
    </row>
    <row r="51" customFormat="false" ht="15" hidden="false" customHeight="false" outlineLevel="0" collapsed="false">
      <c r="A51" s="16" t="n">
        <v>46248</v>
      </c>
      <c r="B51" s="17" t="s">
        <v>34</v>
      </c>
      <c r="C51" s="18" t="n">
        <v>8</v>
      </c>
      <c r="D51" s="7" t="n">
        <f aca="false">IF(B51="","",IFERROR(INDEX(المنتجات!$C$5:$C$64,MATCH(B51,المنتجات!$A$5:$A$64,0)),""))</f>
        <v>220</v>
      </c>
      <c r="E51" s="19" t="n">
        <v>0.1</v>
      </c>
      <c r="F51" s="7" t="n">
        <f aca="false">IF(OR(B51="",D51=""),"",N(C51)*D51*(1-N(E51)))</f>
        <v>1584</v>
      </c>
      <c r="G51" s="7" t="n">
        <f aca="false">IF(OR(B51="",D51=""),"",N(C51)*IFERROR(INDEX(المنتجات!$B$5:$B$64,MATCH(B51,المنتجات!$A$5:$A$64,0)),0))</f>
        <v>1120</v>
      </c>
      <c r="H51" s="8" t="n">
        <f aca="false">IF(F51="","",F51-G51)</f>
        <v>464</v>
      </c>
    </row>
    <row r="52" customFormat="false" ht="15" hidden="false" customHeight="false" outlineLevel="0" collapsed="false">
      <c r="A52" s="16" t="n">
        <v>46252</v>
      </c>
      <c r="B52" s="17" t="s">
        <v>36</v>
      </c>
      <c r="C52" s="18" t="n">
        <v>5</v>
      </c>
      <c r="D52" s="7" t="n">
        <f aca="false">IF(B52="","",IFERROR(INDEX(المنتجات!$C$5:$C$64,MATCH(B52,المنتجات!$A$5:$A$64,0)),""))</f>
        <v>95</v>
      </c>
      <c r="E52" s="19" t="n">
        <v>0</v>
      </c>
      <c r="F52" s="7" t="n">
        <f aca="false">IF(OR(B52="",D52=""),"",N(C52)*D52*(1-N(E52)))</f>
        <v>475</v>
      </c>
      <c r="G52" s="7" t="n">
        <f aca="false">IF(OR(B52="",D52=""),"",N(C52)*IFERROR(INDEX(المنتجات!$B$5:$B$64,MATCH(B52,المنتجات!$A$5:$A$64,0)),0))</f>
        <v>300</v>
      </c>
      <c r="H52" s="8" t="n">
        <f aca="false">IF(F52="","",F52-G52)</f>
        <v>175</v>
      </c>
    </row>
    <row r="53" customFormat="false" ht="15" hidden="false" customHeight="false" outlineLevel="0" collapsed="false">
      <c r="A53" s="16" t="n">
        <v>46256</v>
      </c>
      <c r="B53" s="17" t="s">
        <v>34</v>
      </c>
      <c r="C53" s="18" t="n">
        <v>3</v>
      </c>
      <c r="D53" s="7" t="n">
        <f aca="false">IF(B53="","",IFERROR(INDEX(المنتجات!$C$5:$C$64,MATCH(B53,المنتجات!$A$5:$A$64,0)),""))</f>
        <v>220</v>
      </c>
      <c r="E53" s="19" t="n">
        <v>0.05</v>
      </c>
      <c r="F53" s="7" t="n">
        <f aca="false">IF(OR(B53="",D53=""),"",N(C53)*D53*(1-N(E53)))</f>
        <v>627</v>
      </c>
      <c r="G53" s="7" t="n">
        <f aca="false">IF(OR(B53="",D53=""),"",N(C53)*IFERROR(INDEX(المنتجات!$B$5:$B$64,MATCH(B53,المنتجات!$A$5:$A$64,0)),0))</f>
        <v>420</v>
      </c>
      <c r="H53" s="8" t="n">
        <f aca="false">IF(F53="","",F53-G53)</f>
        <v>207</v>
      </c>
    </row>
    <row r="54" customFormat="false" ht="15" hidden="false" customHeight="false" outlineLevel="0" collapsed="false">
      <c r="A54" s="16" t="n">
        <v>46267</v>
      </c>
      <c r="B54" s="17" t="s">
        <v>35</v>
      </c>
      <c r="C54" s="18" t="n">
        <v>6</v>
      </c>
      <c r="D54" s="7" t="n">
        <f aca="false">IF(B54="","",IFERROR(INDEX(المنتجات!$C$5:$C$64,MATCH(B54,المنتجات!$A$5:$A$64,0)),""))</f>
        <v>45</v>
      </c>
      <c r="E54" s="19" t="n">
        <v>0.1</v>
      </c>
      <c r="F54" s="7" t="n">
        <f aca="false">IF(OR(B54="",D54=""),"",N(C54)*D54*(1-N(E54)))</f>
        <v>243</v>
      </c>
      <c r="G54" s="7" t="n">
        <f aca="false">IF(OR(B54="",D54=""),"",N(C54)*IFERROR(INDEX(المنتجات!$B$5:$B$64,MATCH(B54,المنتجات!$A$5:$A$64,0)),0))</f>
        <v>168</v>
      </c>
      <c r="H54" s="8" t="n">
        <f aca="false">IF(F54="","",F54-G54)</f>
        <v>75</v>
      </c>
    </row>
    <row r="55" customFormat="false" ht="15" hidden="false" customHeight="false" outlineLevel="0" collapsed="false">
      <c r="A55" s="16" t="n">
        <v>46271</v>
      </c>
      <c r="B55" s="17" t="s">
        <v>35</v>
      </c>
      <c r="C55" s="18" t="n">
        <v>6</v>
      </c>
      <c r="D55" s="7" t="n">
        <f aca="false">IF(B55="","",IFERROR(INDEX(المنتجات!$C$5:$C$64,MATCH(B55,المنتجات!$A$5:$A$64,0)),""))</f>
        <v>45</v>
      </c>
      <c r="E55" s="19" t="n">
        <v>0</v>
      </c>
      <c r="F55" s="7" t="n">
        <f aca="false">IF(OR(B55="",D55=""),"",N(C55)*D55*(1-N(E55)))</f>
        <v>270</v>
      </c>
      <c r="G55" s="7" t="n">
        <f aca="false">IF(OR(B55="",D55=""),"",N(C55)*IFERROR(INDEX(المنتجات!$B$5:$B$64,MATCH(B55,المنتجات!$A$5:$A$64,0)),0))</f>
        <v>168</v>
      </c>
      <c r="H55" s="8" t="n">
        <f aca="false">IF(F55="","",F55-G55)</f>
        <v>102</v>
      </c>
    </row>
    <row r="56" customFormat="false" ht="15" hidden="false" customHeight="false" outlineLevel="0" collapsed="false">
      <c r="A56" s="16" t="n">
        <v>46275</v>
      </c>
      <c r="B56" s="17" t="s">
        <v>35</v>
      </c>
      <c r="C56" s="18" t="n">
        <v>1</v>
      </c>
      <c r="D56" s="7" t="n">
        <f aca="false">IF(B56="","",IFERROR(INDEX(المنتجات!$C$5:$C$64,MATCH(B56,المنتجات!$A$5:$A$64,0)),""))</f>
        <v>45</v>
      </c>
      <c r="E56" s="19" t="n">
        <v>0.05</v>
      </c>
      <c r="F56" s="7" t="n">
        <f aca="false">IF(OR(B56="",D56=""),"",N(C56)*D56*(1-N(E56)))</f>
        <v>42.75</v>
      </c>
      <c r="G56" s="7" t="n">
        <f aca="false">IF(OR(B56="",D56=""),"",N(C56)*IFERROR(INDEX(المنتجات!$B$5:$B$64,MATCH(B56,المنتجات!$A$5:$A$64,0)),0))</f>
        <v>28</v>
      </c>
      <c r="H56" s="8" t="n">
        <f aca="false">IF(F56="","",F56-G56)</f>
        <v>14.75</v>
      </c>
    </row>
    <row r="57" customFormat="false" ht="15" hidden="false" customHeight="false" outlineLevel="0" collapsed="false">
      <c r="A57" s="16" t="n">
        <v>46279</v>
      </c>
      <c r="B57" s="17" t="s">
        <v>35</v>
      </c>
      <c r="C57" s="18" t="n">
        <v>7</v>
      </c>
      <c r="D57" s="7" t="n">
        <f aca="false">IF(B57="","",IFERROR(INDEX(المنتجات!$C$5:$C$64,MATCH(B57,المنتجات!$A$5:$A$64,0)),""))</f>
        <v>45</v>
      </c>
      <c r="E57" s="19" t="n">
        <v>0.05</v>
      </c>
      <c r="F57" s="7" t="n">
        <f aca="false">IF(OR(B57="",D57=""),"",N(C57)*D57*(1-N(E57)))</f>
        <v>299.25</v>
      </c>
      <c r="G57" s="7" t="n">
        <f aca="false">IF(OR(B57="",D57=""),"",N(C57)*IFERROR(INDEX(المنتجات!$B$5:$B$64,MATCH(B57,المنتجات!$A$5:$A$64,0)),0))</f>
        <v>196</v>
      </c>
      <c r="H57" s="8" t="n">
        <f aca="false">IF(F57="","",F57-G57)</f>
        <v>103.25</v>
      </c>
    </row>
    <row r="58" customFormat="false" ht="15" hidden="false" customHeight="false" outlineLevel="0" collapsed="false">
      <c r="A58" s="16" t="n">
        <v>46283</v>
      </c>
      <c r="B58" s="17" t="s">
        <v>37</v>
      </c>
      <c r="C58" s="18" t="n">
        <v>7</v>
      </c>
      <c r="D58" s="7" t="n">
        <f aca="false">IF(B58="","",IFERROR(INDEX(المنتجات!$C$5:$C$64,MATCH(B58,المنتجات!$A$5:$A$64,0)),""))</f>
        <v>85</v>
      </c>
      <c r="E58" s="19" t="n">
        <v>0</v>
      </c>
      <c r="F58" s="7" t="n">
        <f aca="false">IF(OR(B58="",D58=""),"",N(C58)*D58*(1-N(E58)))</f>
        <v>595</v>
      </c>
      <c r="G58" s="7" t="n">
        <f aca="false">IF(OR(B58="",D58=""),"",N(C58)*IFERROR(INDEX(المنتجات!$B$5:$B$64,MATCH(B58,المنتجات!$A$5:$A$64,0)),0))</f>
        <v>315</v>
      </c>
      <c r="H58" s="8" t="n">
        <f aca="false">IF(F58="","",F58-G58)</f>
        <v>280</v>
      </c>
    </row>
    <row r="59" customFormat="false" ht="15" hidden="false" customHeight="false" outlineLevel="0" collapsed="false">
      <c r="A59" s="16" t="n">
        <v>46287</v>
      </c>
      <c r="B59" s="17" t="s">
        <v>37</v>
      </c>
      <c r="C59" s="18" t="n">
        <v>7</v>
      </c>
      <c r="D59" s="7" t="n">
        <f aca="false">IF(B59="","",IFERROR(INDEX(المنتجات!$C$5:$C$64,MATCH(B59,المنتجات!$A$5:$A$64,0)),""))</f>
        <v>85</v>
      </c>
      <c r="E59" s="19" t="n">
        <v>0</v>
      </c>
      <c r="F59" s="7" t="n">
        <f aca="false">IF(OR(B59="",D59=""),"",N(C59)*D59*(1-N(E59)))</f>
        <v>595</v>
      </c>
      <c r="G59" s="7" t="n">
        <f aca="false">IF(OR(B59="",D59=""),"",N(C59)*IFERROR(INDEX(المنتجات!$B$5:$B$64,MATCH(B59,المنتجات!$A$5:$A$64,0)),0))</f>
        <v>315</v>
      </c>
      <c r="H59" s="8" t="n">
        <f aca="false">IF(F59="","",F59-G59)</f>
        <v>280</v>
      </c>
    </row>
    <row r="60" customFormat="false" ht="15" hidden="false" customHeight="false" outlineLevel="0" collapsed="false">
      <c r="A60" s="16" t="n">
        <v>46297</v>
      </c>
      <c r="B60" s="17" t="s">
        <v>36</v>
      </c>
      <c r="C60" s="18" t="n">
        <v>2</v>
      </c>
      <c r="D60" s="7" t="n">
        <f aca="false">IF(B60="","",IFERROR(INDEX(المنتجات!$C$5:$C$64,MATCH(B60,المنتجات!$A$5:$A$64,0)),""))</f>
        <v>95</v>
      </c>
      <c r="E60" s="19" t="n">
        <v>0</v>
      </c>
      <c r="F60" s="7" t="n">
        <f aca="false">IF(OR(B60="",D60=""),"",N(C60)*D60*(1-N(E60)))</f>
        <v>190</v>
      </c>
      <c r="G60" s="7" t="n">
        <f aca="false">IF(OR(B60="",D60=""),"",N(C60)*IFERROR(INDEX(المنتجات!$B$5:$B$64,MATCH(B60,المنتجات!$A$5:$A$64,0)),0))</f>
        <v>120</v>
      </c>
      <c r="H60" s="8" t="n">
        <f aca="false">IF(F60="","",F60-G60)</f>
        <v>70</v>
      </c>
    </row>
    <row r="61" customFormat="false" ht="15" hidden="false" customHeight="false" outlineLevel="0" collapsed="false">
      <c r="A61" s="16" t="n">
        <v>46301</v>
      </c>
      <c r="B61" s="17" t="s">
        <v>37</v>
      </c>
      <c r="C61" s="18" t="n">
        <v>3</v>
      </c>
      <c r="D61" s="7" t="n">
        <f aca="false">IF(B61="","",IFERROR(INDEX(المنتجات!$C$5:$C$64,MATCH(B61,المنتجات!$A$5:$A$64,0)),""))</f>
        <v>85</v>
      </c>
      <c r="E61" s="19" t="n">
        <v>0</v>
      </c>
      <c r="F61" s="7" t="n">
        <f aca="false">IF(OR(B61="",D61=""),"",N(C61)*D61*(1-N(E61)))</f>
        <v>255</v>
      </c>
      <c r="G61" s="7" t="n">
        <f aca="false">IF(OR(B61="",D61=""),"",N(C61)*IFERROR(INDEX(المنتجات!$B$5:$B$64,MATCH(B61,المنتجات!$A$5:$A$64,0)),0))</f>
        <v>135</v>
      </c>
      <c r="H61" s="8" t="n">
        <f aca="false">IF(F61="","",F61-G61)</f>
        <v>120</v>
      </c>
    </row>
    <row r="62" customFormat="false" ht="15" hidden="false" customHeight="false" outlineLevel="0" collapsed="false">
      <c r="A62" s="16" t="n">
        <v>46305</v>
      </c>
      <c r="B62" s="17" t="s">
        <v>33</v>
      </c>
      <c r="C62" s="18" t="n">
        <v>1</v>
      </c>
      <c r="D62" s="7" t="n">
        <f aca="false">IF(B62="","",IFERROR(INDEX(المنتجات!$C$5:$C$64,MATCH(B62,المنتجات!$A$5:$A$64,0)),""))</f>
        <v>60</v>
      </c>
      <c r="E62" s="19" t="n">
        <v>0</v>
      </c>
      <c r="F62" s="7" t="n">
        <f aca="false">IF(OR(B62="",D62=""),"",N(C62)*D62*(1-N(E62)))</f>
        <v>60</v>
      </c>
      <c r="G62" s="7" t="n">
        <f aca="false">IF(OR(B62="",D62=""),"",N(C62)*IFERROR(INDEX(المنتجات!$B$5:$B$64,MATCH(B62,المنتجات!$A$5:$A$64,0)),0))</f>
        <v>35</v>
      </c>
      <c r="H62" s="8" t="n">
        <f aca="false">IF(F62="","",F62-G62)</f>
        <v>25</v>
      </c>
    </row>
    <row r="63" customFormat="false" ht="15" hidden="false" customHeight="false" outlineLevel="0" collapsed="false">
      <c r="A63" s="16" t="n">
        <v>46309</v>
      </c>
      <c r="B63" s="17" t="s">
        <v>34</v>
      </c>
      <c r="C63" s="18" t="n">
        <v>3</v>
      </c>
      <c r="D63" s="7" t="n">
        <f aca="false">IF(B63="","",IFERROR(INDEX(المنتجات!$C$5:$C$64,MATCH(B63,المنتجات!$A$5:$A$64,0)),""))</f>
        <v>220</v>
      </c>
      <c r="E63" s="19" t="n">
        <v>0.1</v>
      </c>
      <c r="F63" s="7" t="n">
        <f aca="false">IF(OR(B63="",D63=""),"",N(C63)*D63*(1-N(E63)))</f>
        <v>594</v>
      </c>
      <c r="G63" s="7" t="n">
        <f aca="false">IF(OR(B63="",D63=""),"",N(C63)*IFERROR(INDEX(المنتجات!$B$5:$B$64,MATCH(B63,المنتجات!$A$5:$A$64,0)),0))</f>
        <v>420</v>
      </c>
      <c r="H63" s="8" t="n">
        <f aca="false">IF(F63="","",F63-G63)</f>
        <v>174</v>
      </c>
    </row>
    <row r="64" customFormat="false" ht="15" hidden="false" customHeight="false" outlineLevel="0" collapsed="false">
      <c r="A64" s="16" t="n">
        <v>46313</v>
      </c>
      <c r="B64" s="17" t="s">
        <v>34</v>
      </c>
      <c r="C64" s="18" t="n">
        <v>6</v>
      </c>
      <c r="D64" s="7" t="n">
        <f aca="false">IF(B64="","",IFERROR(INDEX(المنتجات!$C$5:$C$64,MATCH(B64,المنتجات!$A$5:$A$64,0)),""))</f>
        <v>220</v>
      </c>
      <c r="E64" s="19" t="n">
        <v>0.1</v>
      </c>
      <c r="F64" s="7" t="n">
        <f aca="false">IF(OR(B64="",D64=""),"",N(C64)*D64*(1-N(E64)))</f>
        <v>1188</v>
      </c>
      <c r="G64" s="7" t="n">
        <f aca="false">IF(OR(B64="",D64=""),"",N(C64)*IFERROR(INDEX(المنتجات!$B$5:$B$64,MATCH(B64,المنتجات!$A$5:$A$64,0)),0))</f>
        <v>840</v>
      </c>
      <c r="H64" s="8" t="n">
        <f aca="false">IF(F64="","",F64-G64)</f>
        <v>348</v>
      </c>
    </row>
    <row r="65" customFormat="false" ht="15" hidden="false" customHeight="false" outlineLevel="0" collapsed="false">
      <c r="A65" s="16" t="n">
        <v>46317</v>
      </c>
      <c r="B65" s="17" t="s">
        <v>34</v>
      </c>
      <c r="C65" s="18" t="n">
        <v>2</v>
      </c>
      <c r="D65" s="7" t="n">
        <f aca="false">IF(B65="","",IFERROR(INDEX(المنتجات!$C$5:$C$64,MATCH(B65,المنتجات!$A$5:$A$64,0)),""))</f>
        <v>220</v>
      </c>
      <c r="E65" s="19" t="n">
        <v>0</v>
      </c>
      <c r="F65" s="7" t="n">
        <f aca="false">IF(OR(B65="",D65=""),"",N(C65)*D65*(1-N(E65)))</f>
        <v>440</v>
      </c>
      <c r="G65" s="7" t="n">
        <f aca="false">IF(OR(B65="",D65=""),"",N(C65)*IFERROR(INDEX(المنتجات!$B$5:$B$64,MATCH(B65,المنتجات!$A$5:$A$64,0)),0))</f>
        <v>280</v>
      </c>
      <c r="H65" s="8" t="n">
        <f aca="false">IF(F65="","",F65-G65)</f>
        <v>160</v>
      </c>
    </row>
    <row r="66" customFormat="false" ht="15" hidden="false" customHeight="false" outlineLevel="0" collapsed="false">
      <c r="A66" s="16"/>
      <c r="B66" s="17"/>
      <c r="C66" s="18"/>
      <c r="D66" s="7" t="str">
        <f aca="false">IF(B66="","",IFERROR(INDEX(المنتجات!$C$5:$C$64,MATCH(B66,المنتجات!$A$5:$A$64,0)),""))</f>
        <v/>
      </c>
      <c r="E66" s="19"/>
      <c r="F66" s="7" t="str">
        <f aca="false">IF(OR(B66="",D66=""),"",N(C66)*D66*(1-N(E66)))</f>
        <v/>
      </c>
      <c r="G66" s="7" t="str">
        <f aca="false">IF(OR(B66="",D66=""),"",N(C66)*IFERROR(INDEX(المنتجات!$B$5:$B$64,MATCH(B66,المنتجات!$A$5:$A$64,0)),0))</f>
        <v/>
      </c>
      <c r="H66" s="8" t="str">
        <f aca="false">IF(F66="","",F66-G66)</f>
        <v/>
      </c>
    </row>
    <row r="67" customFormat="false" ht="15" hidden="false" customHeight="false" outlineLevel="0" collapsed="false">
      <c r="A67" s="16"/>
      <c r="B67" s="17"/>
      <c r="C67" s="18"/>
      <c r="D67" s="7" t="str">
        <f aca="false">IF(B67="","",IFERROR(INDEX(المنتجات!$C$5:$C$64,MATCH(B67,المنتجات!$A$5:$A$64,0)),""))</f>
        <v/>
      </c>
      <c r="E67" s="19"/>
      <c r="F67" s="7" t="str">
        <f aca="false">IF(OR(B67="",D67=""),"",N(C67)*D67*(1-N(E67)))</f>
        <v/>
      </c>
      <c r="G67" s="7" t="str">
        <f aca="false">IF(OR(B67="",D67=""),"",N(C67)*IFERROR(INDEX(المنتجات!$B$5:$B$64,MATCH(B67,المنتجات!$A$5:$A$64,0)),0))</f>
        <v/>
      </c>
      <c r="H67" s="8" t="str">
        <f aca="false">IF(F67="","",F67-G67)</f>
        <v/>
      </c>
    </row>
    <row r="68" customFormat="false" ht="15" hidden="false" customHeight="false" outlineLevel="0" collapsed="false">
      <c r="A68" s="16"/>
      <c r="B68" s="17"/>
      <c r="C68" s="18"/>
      <c r="D68" s="7" t="str">
        <f aca="false">IF(B68="","",IFERROR(INDEX(المنتجات!$C$5:$C$64,MATCH(B68,المنتجات!$A$5:$A$64,0)),""))</f>
        <v/>
      </c>
      <c r="E68" s="19"/>
      <c r="F68" s="7" t="str">
        <f aca="false">IF(OR(B68="",D68=""),"",N(C68)*D68*(1-N(E68)))</f>
        <v/>
      </c>
      <c r="G68" s="7" t="str">
        <f aca="false">IF(OR(B68="",D68=""),"",N(C68)*IFERROR(INDEX(المنتجات!$B$5:$B$64,MATCH(B68,المنتجات!$A$5:$A$64,0)),0))</f>
        <v/>
      </c>
      <c r="H68" s="8" t="str">
        <f aca="false">IF(F68="","",F68-G68)</f>
        <v/>
      </c>
    </row>
    <row r="69" customFormat="false" ht="15" hidden="false" customHeight="false" outlineLevel="0" collapsed="false">
      <c r="A69" s="16"/>
      <c r="B69" s="17"/>
      <c r="C69" s="18"/>
      <c r="D69" s="7" t="str">
        <f aca="false">IF(B69="","",IFERROR(INDEX(المنتجات!$C$5:$C$64,MATCH(B69,المنتجات!$A$5:$A$64,0)),""))</f>
        <v/>
      </c>
      <c r="E69" s="19"/>
      <c r="F69" s="7" t="str">
        <f aca="false">IF(OR(B69="",D69=""),"",N(C69)*D69*(1-N(E69)))</f>
        <v/>
      </c>
      <c r="G69" s="7" t="str">
        <f aca="false">IF(OR(B69="",D69=""),"",N(C69)*IFERROR(INDEX(المنتجات!$B$5:$B$64,MATCH(B69,المنتجات!$A$5:$A$64,0)),0))</f>
        <v/>
      </c>
      <c r="H69" s="8" t="str">
        <f aca="false">IF(F69="","",F69-G69)</f>
        <v/>
      </c>
    </row>
    <row r="70" customFormat="false" ht="15" hidden="false" customHeight="false" outlineLevel="0" collapsed="false">
      <c r="A70" s="16"/>
      <c r="B70" s="17"/>
      <c r="C70" s="18"/>
      <c r="D70" s="7" t="str">
        <f aca="false">IF(B70="","",IFERROR(INDEX(المنتجات!$C$5:$C$64,MATCH(B70,المنتجات!$A$5:$A$64,0)),""))</f>
        <v/>
      </c>
      <c r="E70" s="19"/>
      <c r="F70" s="7" t="str">
        <f aca="false">IF(OR(B70="",D70=""),"",N(C70)*D70*(1-N(E70)))</f>
        <v/>
      </c>
      <c r="G70" s="7" t="str">
        <f aca="false">IF(OR(B70="",D70=""),"",N(C70)*IFERROR(INDEX(المنتجات!$B$5:$B$64,MATCH(B70,المنتجات!$A$5:$A$64,0)),0))</f>
        <v/>
      </c>
      <c r="H70" s="8" t="str">
        <f aca="false">IF(F70="","",F70-G70)</f>
        <v/>
      </c>
    </row>
    <row r="71" customFormat="false" ht="15" hidden="false" customHeight="false" outlineLevel="0" collapsed="false">
      <c r="A71" s="16"/>
      <c r="B71" s="17"/>
      <c r="C71" s="18"/>
      <c r="D71" s="7" t="str">
        <f aca="false">IF(B71="","",IFERROR(INDEX(المنتجات!$C$5:$C$64,MATCH(B71,المنتجات!$A$5:$A$64,0)),""))</f>
        <v/>
      </c>
      <c r="E71" s="19"/>
      <c r="F71" s="7" t="str">
        <f aca="false">IF(OR(B71="",D71=""),"",N(C71)*D71*(1-N(E71)))</f>
        <v/>
      </c>
      <c r="G71" s="7" t="str">
        <f aca="false">IF(OR(B71="",D71=""),"",N(C71)*IFERROR(INDEX(المنتجات!$B$5:$B$64,MATCH(B71,المنتجات!$A$5:$A$64,0)),0))</f>
        <v/>
      </c>
      <c r="H71" s="8" t="str">
        <f aca="false">IF(F71="","",F71-G71)</f>
        <v/>
      </c>
    </row>
    <row r="72" customFormat="false" ht="15" hidden="false" customHeight="false" outlineLevel="0" collapsed="false">
      <c r="A72" s="16"/>
      <c r="B72" s="17"/>
      <c r="C72" s="18"/>
      <c r="D72" s="7" t="str">
        <f aca="false">IF(B72="","",IFERROR(INDEX(المنتجات!$C$5:$C$64,MATCH(B72,المنتجات!$A$5:$A$64,0)),""))</f>
        <v/>
      </c>
      <c r="E72" s="19"/>
      <c r="F72" s="7" t="str">
        <f aca="false">IF(OR(B72="",D72=""),"",N(C72)*D72*(1-N(E72)))</f>
        <v/>
      </c>
      <c r="G72" s="7" t="str">
        <f aca="false">IF(OR(B72="",D72=""),"",N(C72)*IFERROR(INDEX(المنتجات!$B$5:$B$64,MATCH(B72,المنتجات!$A$5:$A$64,0)),0))</f>
        <v/>
      </c>
      <c r="H72" s="8" t="str">
        <f aca="false">IF(F72="","",F72-G72)</f>
        <v/>
      </c>
    </row>
    <row r="73" customFormat="false" ht="15" hidden="false" customHeight="false" outlineLevel="0" collapsed="false">
      <c r="A73" s="16"/>
      <c r="B73" s="17"/>
      <c r="C73" s="18"/>
      <c r="D73" s="7" t="str">
        <f aca="false">IF(B73="","",IFERROR(INDEX(المنتجات!$C$5:$C$64,MATCH(B73,المنتجات!$A$5:$A$64,0)),""))</f>
        <v/>
      </c>
      <c r="E73" s="19"/>
      <c r="F73" s="7" t="str">
        <f aca="false">IF(OR(B73="",D73=""),"",N(C73)*D73*(1-N(E73)))</f>
        <v/>
      </c>
      <c r="G73" s="7" t="str">
        <f aca="false">IF(OR(B73="",D73=""),"",N(C73)*IFERROR(INDEX(المنتجات!$B$5:$B$64,MATCH(B73,المنتجات!$A$5:$A$64,0)),0))</f>
        <v/>
      </c>
      <c r="H73" s="8" t="str">
        <f aca="false">IF(F73="","",F73-G73)</f>
        <v/>
      </c>
    </row>
    <row r="74" customFormat="false" ht="15" hidden="false" customHeight="false" outlineLevel="0" collapsed="false">
      <c r="A74" s="16"/>
      <c r="B74" s="17"/>
      <c r="C74" s="18"/>
      <c r="D74" s="7" t="str">
        <f aca="false">IF(B74="","",IFERROR(INDEX(المنتجات!$C$5:$C$64,MATCH(B74,المنتجات!$A$5:$A$64,0)),""))</f>
        <v/>
      </c>
      <c r="E74" s="19"/>
      <c r="F74" s="7" t="str">
        <f aca="false">IF(OR(B74="",D74=""),"",N(C74)*D74*(1-N(E74)))</f>
        <v/>
      </c>
      <c r="G74" s="7" t="str">
        <f aca="false">IF(OR(B74="",D74=""),"",N(C74)*IFERROR(INDEX(المنتجات!$B$5:$B$64,MATCH(B74,المنتجات!$A$5:$A$64,0)),0))</f>
        <v/>
      </c>
      <c r="H74" s="8" t="str">
        <f aca="false">IF(F74="","",F74-G74)</f>
        <v/>
      </c>
    </row>
    <row r="75" customFormat="false" ht="15" hidden="false" customHeight="false" outlineLevel="0" collapsed="false">
      <c r="A75" s="16"/>
      <c r="B75" s="17"/>
      <c r="C75" s="18"/>
      <c r="D75" s="7" t="str">
        <f aca="false">IF(B75="","",IFERROR(INDEX(المنتجات!$C$5:$C$64,MATCH(B75,المنتجات!$A$5:$A$64,0)),""))</f>
        <v/>
      </c>
      <c r="E75" s="19"/>
      <c r="F75" s="7" t="str">
        <f aca="false">IF(OR(B75="",D75=""),"",N(C75)*D75*(1-N(E75)))</f>
        <v/>
      </c>
      <c r="G75" s="7" t="str">
        <f aca="false">IF(OR(B75="",D75=""),"",N(C75)*IFERROR(INDEX(المنتجات!$B$5:$B$64,MATCH(B75,المنتجات!$A$5:$A$64,0)),0))</f>
        <v/>
      </c>
      <c r="H75" s="8" t="str">
        <f aca="false">IF(F75="","",F75-G75)</f>
        <v/>
      </c>
    </row>
    <row r="76" customFormat="false" ht="15" hidden="false" customHeight="false" outlineLevel="0" collapsed="false">
      <c r="A76" s="16"/>
      <c r="B76" s="17"/>
      <c r="C76" s="18"/>
      <c r="D76" s="7" t="str">
        <f aca="false">IF(B76="","",IFERROR(INDEX(المنتجات!$C$5:$C$64,MATCH(B76,المنتجات!$A$5:$A$64,0)),""))</f>
        <v/>
      </c>
      <c r="E76" s="19"/>
      <c r="F76" s="7" t="str">
        <f aca="false">IF(OR(B76="",D76=""),"",N(C76)*D76*(1-N(E76)))</f>
        <v/>
      </c>
      <c r="G76" s="7" t="str">
        <f aca="false">IF(OR(B76="",D76=""),"",N(C76)*IFERROR(INDEX(المنتجات!$B$5:$B$64,MATCH(B76,المنتجات!$A$5:$A$64,0)),0))</f>
        <v/>
      </c>
      <c r="H76" s="8" t="str">
        <f aca="false">IF(F76="","",F76-G76)</f>
        <v/>
      </c>
    </row>
    <row r="77" customFormat="false" ht="15" hidden="false" customHeight="false" outlineLevel="0" collapsed="false">
      <c r="A77" s="16"/>
      <c r="B77" s="17"/>
      <c r="C77" s="18"/>
      <c r="D77" s="7" t="str">
        <f aca="false">IF(B77="","",IFERROR(INDEX(المنتجات!$C$5:$C$64,MATCH(B77,المنتجات!$A$5:$A$64,0)),""))</f>
        <v/>
      </c>
      <c r="E77" s="19"/>
      <c r="F77" s="7" t="str">
        <f aca="false">IF(OR(B77="",D77=""),"",N(C77)*D77*(1-N(E77)))</f>
        <v/>
      </c>
      <c r="G77" s="7" t="str">
        <f aca="false">IF(OR(B77="",D77=""),"",N(C77)*IFERROR(INDEX(المنتجات!$B$5:$B$64,MATCH(B77,المنتجات!$A$5:$A$64,0)),0))</f>
        <v/>
      </c>
      <c r="H77" s="8" t="str">
        <f aca="false">IF(F77="","",F77-G77)</f>
        <v/>
      </c>
    </row>
    <row r="78" customFormat="false" ht="15" hidden="false" customHeight="false" outlineLevel="0" collapsed="false">
      <c r="A78" s="16"/>
      <c r="B78" s="17"/>
      <c r="C78" s="18"/>
      <c r="D78" s="7" t="str">
        <f aca="false">IF(B78="","",IFERROR(INDEX(المنتجات!$C$5:$C$64,MATCH(B78,المنتجات!$A$5:$A$64,0)),""))</f>
        <v/>
      </c>
      <c r="E78" s="19"/>
      <c r="F78" s="7" t="str">
        <f aca="false">IF(OR(B78="",D78=""),"",N(C78)*D78*(1-N(E78)))</f>
        <v/>
      </c>
      <c r="G78" s="7" t="str">
        <f aca="false">IF(OR(B78="",D78=""),"",N(C78)*IFERROR(INDEX(المنتجات!$B$5:$B$64,MATCH(B78,المنتجات!$A$5:$A$64,0)),0))</f>
        <v/>
      </c>
      <c r="H78" s="8" t="str">
        <f aca="false">IF(F78="","",F78-G78)</f>
        <v/>
      </c>
    </row>
    <row r="79" customFormat="false" ht="15" hidden="false" customHeight="false" outlineLevel="0" collapsed="false">
      <c r="A79" s="16"/>
      <c r="B79" s="17"/>
      <c r="C79" s="18"/>
      <c r="D79" s="7" t="str">
        <f aca="false">IF(B79="","",IFERROR(INDEX(المنتجات!$C$5:$C$64,MATCH(B79,المنتجات!$A$5:$A$64,0)),""))</f>
        <v/>
      </c>
      <c r="E79" s="19"/>
      <c r="F79" s="7" t="str">
        <f aca="false">IF(OR(B79="",D79=""),"",N(C79)*D79*(1-N(E79)))</f>
        <v/>
      </c>
      <c r="G79" s="7" t="str">
        <f aca="false">IF(OR(B79="",D79=""),"",N(C79)*IFERROR(INDEX(المنتجات!$B$5:$B$64,MATCH(B79,المنتجات!$A$5:$A$64,0)),0))</f>
        <v/>
      </c>
      <c r="H79" s="8" t="str">
        <f aca="false">IF(F79="","",F79-G79)</f>
        <v/>
      </c>
    </row>
    <row r="80" customFormat="false" ht="15" hidden="false" customHeight="false" outlineLevel="0" collapsed="false">
      <c r="A80" s="16"/>
      <c r="B80" s="17"/>
      <c r="C80" s="18"/>
      <c r="D80" s="7" t="str">
        <f aca="false">IF(B80="","",IFERROR(INDEX(المنتجات!$C$5:$C$64,MATCH(B80,المنتجات!$A$5:$A$64,0)),""))</f>
        <v/>
      </c>
      <c r="E80" s="19"/>
      <c r="F80" s="7" t="str">
        <f aca="false">IF(OR(B80="",D80=""),"",N(C80)*D80*(1-N(E80)))</f>
        <v/>
      </c>
      <c r="G80" s="7" t="str">
        <f aca="false">IF(OR(B80="",D80=""),"",N(C80)*IFERROR(INDEX(المنتجات!$B$5:$B$64,MATCH(B80,المنتجات!$A$5:$A$64,0)),0))</f>
        <v/>
      </c>
      <c r="H80" s="8" t="str">
        <f aca="false">IF(F80="","",F80-G80)</f>
        <v/>
      </c>
    </row>
    <row r="81" customFormat="false" ht="15" hidden="false" customHeight="false" outlineLevel="0" collapsed="false">
      <c r="A81" s="16"/>
      <c r="B81" s="17"/>
      <c r="C81" s="18"/>
      <c r="D81" s="7" t="str">
        <f aca="false">IF(B81="","",IFERROR(INDEX(المنتجات!$C$5:$C$64,MATCH(B81,المنتجات!$A$5:$A$64,0)),""))</f>
        <v/>
      </c>
      <c r="E81" s="19"/>
      <c r="F81" s="7" t="str">
        <f aca="false">IF(OR(B81="",D81=""),"",N(C81)*D81*(1-N(E81)))</f>
        <v/>
      </c>
      <c r="G81" s="7" t="str">
        <f aca="false">IF(OR(B81="",D81=""),"",N(C81)*IFERROR(INDEX(المنتجات!$B$5:$B$64,MATCH(B81,المنتجات!$A$5:$A$64,0)),0))</f>
        <v/>
      </c>
      <c r="H81" s="8" t="str">
        <f aca="false">IF(F81="","",F81-G81)</f>
        <v/>
      </c>
    </row>
    <row r="82" customFormat="false" ht="15" hidden="false" customHeight="false" outlineLevel="0" collapsed="false">
      <c r="A82" s="16"/>
      <c r="B82" s="17"/>
      <c r="C82" s="18"/>
      <c r="D82" s="7" t="str">
        <f aca="false">IF(B82="","",IFERROR(INDEX(المنتجات!$C$5:$C$64,MATCH(B82,المنتجات!$A$5:$A$64,0)),""))</f>
        <v/>
      </c>
      <c r="E82" s="19"/>
      <c r="F82" s="7" t="str">
        <f aca="false">IF(OR(B82="",D82=""),"",N(C82)*D82*(1-N(E82)))</f>
        <v/>
      </c>
      <c r="G82" s="7" t="str">
        <f aca="false">IF(OR(B82="",D82=""),"",N(C82)*IFERROR(INDEX(المنتجات!$B$5:$B$64,MATCH(B82,المنتجات!$A$5:$A$64,0)),0))</f>
        <v/>
      </c>
      <c r="H82" s="8" t="str">
        <f aca="false">IF(F82="","",F82-G82)</f>
        <v/>
      </c>
    </row>
    <row r="83" customFormat="false" ht="15" hidden="false" customHeight="false" outlineLevel="0" collapsed="false">
      <c r="A83" s="16"/>
      <c r="B83" s="17"/>
      <c r="C83" s="18"/>
      <c r="D83" s="7" t="str">
        <f aca="false">IF(B83="","",IFERROR(INDEX(المنتجات!$C$5:$C$64,MATCH(B83,المنتجات!$A$5:$A$64,0)),""))</f>
        <v/>
      </c>
      <c r="E83" s="19"/>
      <c r="F83" s="7" t="str">
        <f aca="false">IF(OR(B83="",D83=""),"",N(C83)*D83*(1-N(E83)))</f>
        <v/>
      </c>
      <c r="G83" s="7" t="str">
        <f aca="false">IF(OR(B83="",D83=""),"",N(C83)*IFERROR(INDEX(المنتجات!$B$5:$B$64,MATCH(B83,المنتجات!$A$5:$A$64,0)),0))</f>
        <v/>
      </c>
      <c r="H83" s="8" t="str">
        <f aca="false">IF(F83="","",F83-G83)</f>
        <v/>
      </c>
    </row>
    <row r="84" customFormat="false" ht="15" hidden="false" customHeight="false" outlineLevel="0" collapsed="false">
      <c r="A84" s="16"/>
      <c r="B84" s="17"/>
      <c r="C84" s="18"/>
      <c r="D84" s="7" t="str">
        <f aca="false">IF(B84="","",IFERROR(INDEX(المنتجات!$C$5:$C$64,MATCH(B84,المنتجات!$A$5:$A$64,0)),""))</f>
        <v/>
      </c>
      <c r="E84" s="19"/>
      <c r="F84" s="7" t="str">
        <f aca="false">IF(OR(B84="",D84=""),"",N(C84)*D84*(1-N(E84)))</f>
        <v/>
      </c>
      <c r="G84" s="7" t="str">
        <f aca="false">IF(OR(B84="",D84=""),"",N(C84)*IFERROR(INDEX(المنتجات!$B$5:$B$64,MATCH(B84,المنتجات!$A$5:$A$64,0)),0))</f>
        <v/>
      </c>
      <c r="H84" s="8" t="str">
        <f aca="false">IF(F84="","",F84-G84)</f>
        <v/>
      </c>
    </row>
    <row r="85" customFormat="false" ht="15" hidden="false" customHeight="false" outlineLevel="0" collapsed="false">
      <c r="A85" s="16"/>
      <c r="B85" s="17"/>
      <c r="C85" s="18"/>
      <c r="D85" s="7" t="str">
        <f aca="false">IF(B85="","",IFERROR(INDEX(المنتجات!$C$5:$C$64,MATCH(B85,المنتجات!$A$5:$A$64,0)),""))</f>
        <v/>
      </c>
      <c r="E85" s="19"/>
      <c r="F85" s="7" t="str">
        <f aca="false">IF(OR(B85="",D85=""),"",N(C85)*D85*(1-N(E85)))</f>
        <v/>
      </c>
      <c r="G85" s="7" t="str">
        <f aca="false">IF(OR(B85="",D85=""),"",N(C85)*IFERROR(INDEX(المنتجات!$B$5:$B$64,MATCH(B85,المنتجات!$A$5:$A$64,0)),0))</f>
        <v/>
      </c>
      <c r="H85" s="8" t="str">
        <f aca="false">IF(F85="","",F85-G85)</f>
        <v/>
      </c>
    </row>
    <row r="86" customFormat="false" ht="15" hidden="false" customHeight="false" outlineLevel="0" collapsed="false">
      <c r="A86" s="16"/>
      <c r="B86" s="17"/>
      <c r="C86" s="18"/>
      <c r="D86" s="7" t="str">
        <f aca="false">IF(B86="","",IFERROR(INDEX(المنتجات!$C$5:$C$64,MATCH(B86,المنتجات!$A$5:$A$64,0)),""))</f>
        <v/>
      </c>
      <c r="E86" s="19"/>
      <c r="F86" s="7" t="str">
        <f aca="false">IF(OR(B86="",D86=""),"",N(C86)*D86*(1-N(E86)))</f>
        <v/>
      </c>
      <c r="G86" s="7" t="str">
        <f aca="false">IF(OR(B86="",D86=""),"",N(C86)*IFERROR(INDEX(المنتجات!$B$5:$B$64,MATCH(B86,المنتجات!$A$5:$A$64,0)),0))</f>
        <v/>
      </c>
      <c r="H86" s="8" t="str">
        <f aca="false">IF(F86="","",F86-G86)</f>
        <v/>
      </c>
    </row>
    <row r="87" customFormat="false" ht="15" hidden="false" customHeight="false" outlineLevel="0" collapsed="false">
      <c r="A87" s="16"/>
      <c r="B87" s="17"/>
      <c r="C87" s="18"/>
      <c r="D87" s="7" t="str">
        <f aca="false">IF(B87="","",IFERROR(INDEX(المنتجات!$C$5:$C$64,MATCH(B87,المنتجات!$A$5:$A$64,0)),""))</f>
        <v/>
      </c>
      <c r="E87" s="19"/>
      <c r="F87" s="7" t="str">
        <f aca="false">IF(OR(B87="",D87=""),"",N(C87)*D87*(1-N(E87)))</f>
        <v/>
      </c>
      <c r="G87" s="7" t="str">
        <f aca="false">IF(OR(B87="",D87=""),"",N(C87)*IFERROR(INDEX(المنتجات!$B$5:$B$64,MATCH(B87,المنتجات!$A$5:$A$64,0)),0))</f>
        <v/>
      </c>
      <c r="H87" s="8" t="str">
        <f aca="false">IF(F87="","",F87-G87)</f>
        <v/>
      </c>
    </row>
    <row r="88" customFormat="false" ht="15" hidden="false" customHeight="false" outlineLevel="0" collapsed="false">
      <c r="A88" s="16"/>
      <c r="B88" s="17"/>
      <c r="C88" s="18"/>
      <c r="D88" s="7" t="str">
        <f aca="false">IF(B88="","",IFERROR(INDEX(المنتجات!$C$5:$C$64,MATCH(B88,المنتجات!$A$5:$A$64,0)),""))</f>
        <v/>
      </c>
      <c r="E88" s="19"/>
      <c r="F88" s="7" t="str">
        <f aca="false">IF(OR(B88="",D88=""),"",N(C88)*D88*(1-N(E88)))</f>
        <v/>
      </c>
      <c r="G88" s="7" t="str">
        <f aca="false">IF(OR(B88="",D88=""),"",N(C88)*IFERROR(INDEX(المنتجات!$B$5:$B$64,MATCH(B88,المنتجات!$A$5:$A$64,0)),0))</f>
        <v/>
      </c>
      <c r="H88" s="8" t="str">
        <f aca="false">IF(F88="","",F88-G88)</f>
        <v/>
      </c>
    </row>
    <row r="89" customFormat="false" ht="15" hidden="false" customHeight="false" outlineLevel="0" collapsed="false">
      <c r="A89" s="16"/>
      <c r="B89" s="17"/>
      <c r="C89" s="18"/>
      <c r="D89" s="7" t="str">
        <f aca="false">IF(B89="","",IFERROR(INDEX(المنتجات!$C$5:$C$64,MATCH(B89,المنتجات!$A$5:$A$64,0)),""))</f>
        <v/>
      </c>
      <c r="E89" s="19"/>
      <c r="F89" s="7" t="str">
        <f aca="false">IF(OR(B89="",D89=""),"",N(C89)*D89*(1-N(E89)))</f>
        <v/>
      </c>
      <c r="G89" s="7" t="str">
        <f aca="false">IF(OR(B89="",D89=""),"",N(C89)*IFERROR(INDEX(المنتجات!$B$5:$B$64,MATCH(B89,المنتجات!$A$5:$A$64,0)),0))</f>
        <v/>
      </c>
      <c r="H89" s="8" t="str">
        <f aca="false">IF(F89="","",F89-G89)</f>
        <v/>
      </c>
    </row>
    <row r="90" customFormat="false" ht="15" hidden="false" customHeight="false" outlineLevel="0" collapsed="false">
      <c r="A90" s="16"/>
      <c r="B90" s="17"/>
      <c r="C90" s="18"/>
      <c r="D90" s="7" t="str">
        <f aca="false">IF(B90="","",IFERROR(INDEX(المنتجات!$C$5:$C$64,MATCH(B90,المنتجات!$A$5:$A$64,0)),""))</f>
        <v/>
      </c>
      <c r="E90" s="19"/>
      <c r="F90" s="7" t="str">
        <f aca="false">IF(OR(B90="",D90=""),"",N(C90)*D90*(1-N(E90)))</f>
        <v/>
      </c>
      <c r="G90" s="7" t="str">
        <f aca="false">IF(OR(B90="",D90=""),"",N(C90)*IFERROR(INDEX(المنتجات!$B$5:$B$64,MATCH(B90,المنتجات!$A$5:$A$64,0)),0))</f>
        <v/>
      </c>
      <c r="H90" s="8" t="str">
        <f aca="false">IF(F90="","",F90-G90)</f>
        <v/>
      </c>
    </row>
    <row r="91" customFormat="false" ht="15" hidden="false" customHeight="false" outlineLevel="0" collapsed="false">
      <c r="A91" s="16"/>
      <c r="B91" s="17"/>
      <c r="C91" s="18"/>
      <c r="D91" s="7" t="str">
        <f aca="false">IF(B91="","",IFERROR(INDEX(المنتجات!$C$5:$C$64,MATCH(B91,المنتجات!$A$5:$A$64,0)),""))</f>
        <v/>
      </c>
      <c r="E91" s="19"/>
      <c r="F91" s="7" t="str">
        <f aca="false">IF(OR(B91="",D91=""),"",N(C91)*D91*(1-N(E91)))</f>
        <v/>
      </c>
      <c r="G91" s="7" t="str">
        <f aca="false">IF(OR(B91="",D91=""),"",N(C91)*IFERROR(INDEX(المنتجات!$B$5:$B$64,MATCH(B91,المنتجات!$A$5:$A$64,0)),0))</f>
        <v/>
      </c>
      <c r="H91" s="8" t="str">
        <f aca="false">IF(F91="","",F91-G91)</f>
        <v/>
      </c>
    </row>
    <row r="92" customFormat="false" ht="15" hidden="false" customHeight="false" outlineLevel="0" collapsed="false">
      <c r="A92" s="16"/>
      <c r="B92" s="17"/>
      <c r="C92" s="18"/>
      <c r="D92" s="7" t="str">
        <f aca="false">IF(B92="","",IFERROR(INDEX(المنتجات!$C$5:$C$64,MATCH(B92,المنتجات!$A$5:$A$64,0)),""))</f>
        <v/>
      </c>
      <c r="E92" s="19"/>
      <c r="F92" s="7" t="str">
        <f aca="false">IF(OR(B92="",D92=""),"",N(C92)*D92*(1-N(E92)))</f>
        <v/>
      </c>
      <c r="G92" s="7" t="str">
        <f aca="false">IF(OR(B92="",D92=""),"",N(C92)*IFERROR(INDEX(المنتجات!$B$5:$B$64,MATCH(B92,المنتجات!$A$5:$A$64,0)),0))</f>
        <v/>
      </c>
      <c r="H92" s="8" t="str">
        <f aca="false">IF(F92="","",F92-G92)</f>
        <v/>
      </c>
    </row>
    <row r="93" customFormat="false" ht="15" hidden="false" customHeight="false" outlineLevel="0" collapsed="false">
      <c r="A93" s="16"/>
      <c r="B93" s="17"/>
      <c r="C93" s="18"/>
      <c r="D93" s="7" t="str">
        <f aca="false">IF(B93="","",IFERROR(INDEX(المنتجات!$C$5:$C$64,MATCH(B93,المنتجات!$A$5:$A$64,0)),""))</f>
        <v/>
      </c>
      <c r="E93" s="19"/>
      <c r="F93" s="7" t="str">
        <f aca="false">IF(OR(B93="",D93=""),"",N(C93)*D93*(1-N(E93)))</f>
        <v/>
      </c>
      <c r="G93" s="7" t="str">
        <f aca="false">IF(OR(B93="",D93=""),"",N(C93)*IFERROR(INDEX(المنتجات!$B$5:$B$64,MATCH(B93,المنتجات!$A$5:$A$64,0)),0))</f>
        <v/>
      </c>
      <c r="H93" s="8" t="str">
        <f aca="false">IF(F93="","",F93-G93)</f>
        <v/>
      </c>
    </row>
    <row r="94" customFormat="false" ht="15" hidden="false" customHeight="false" outlineLevel="0" collapsed="false">
      <c r="A94" s="16"/>
      <c r="B94" s="17"/>
      <c r="C94" s="18"/>
      <c r="D94" s="7" t="str">
        <f aca="false">IF(B94="","",IFERROR(INDEX(المنتجات!$C$5:$C$64,MATCH(B94,المنتجات!$A$5:$A$64,0)),""))</f>
        <v/>
      </c>
      <c r="E94" s="19"/>
      <c r="F94" s="7" t="str">
        <f aca="false">IF(OR(B94="",D94=""),"",N(C94)*D94*(1-N(E94)))</f>
        <v/>
      </c>
      <c r="G94" s="7" t="str">
        <f aca="false">IF(OR(B94="",D94=""),"",N(C94)*IFERROR(INDEX(المنتجات!$B$5:$B$64,MATCH(B94,المنتجات!$A$5:$A$64,0)),0))</f>
        <v/>
      </c>
      <c r="H94" s="8" t="str">
        <f aca="false">IF(F94="","",F94-G94)</f>
        <v/>
      </c>
    </row>
    <row r="95" customFormat="false" ht="15" hidden="false" customHeight="false" outlineLevel="0" collapsed="false">
      <c r="A95" s="16"/>
      <c r="B95" s="17"/>
      <c r="C95" s="18"/>
      <c r="D95" s="7" t="str">
        <f aca="false">IF(B95="","",IFERROR(INDEX(المنتجات!$C$5:$C$64,MATCH(B95,المنتجات!$A$5:$A$64,0)),""))</f>
        <v/>
      </c>
      <c r="E95" s="19"/>
      <c r="F95" s="7" t="str">
        <f aca="false">IF(OR(B95="",D95=""),"",N(C95)*D95*(1-N(E95)))</f>
        <v/>
      </c>
      <c r="G95" s="7" t="str">
        <f aca="false">IF(OR(B95="",D95=""),"",N(C95)*IFERROR(INDEX(المنتجات!$B$5:$B$64,MATCH(B95,المنتجات!$A$5:$A$64,0)),0))</f>
        <v/>
      </c>
      <c r="H95" s="8" t="str">
        <f aca="false">IF(F95="","",F95-G95)</f>
        <v/>
      </c>
    </row>
    <row r="96" customFormat="false" ht="15" hidden="false" customHeight="false" outlineLevel="0" collapsed="false">
      <c r="A96" s="16"/>
      <c r="B96" s="17"/>
      <c r="C96" s="18"/>
      <c r="D96" s="7" t="str">
        <f aca="false">IF(B96="","",IFERROR(INDEX(المنتجات!$C$5:$C$64,MATCH(B96,المنتجات!$A$5:$A$64,0)),""))</f>
        <v/>
      </c>
      <c r="E96" s="19"/>
      <c r="F96" s="7" t="str">
        <f aca="false">IF(OR(B96="",D96=""),"",N(C96)*D96*(1-N(E96)))</f>
        <v/>
      </c>
      <c r="G96" s="7" t="str">
        <f aca="false">IF(OR(B96="",D96=""),"",N(C96)*IFERROR(INDEX(المنتجات!$B$5:$B$64,MATCH(B96,المنتجات!$A$5:$A$64,0)),0))</f>
        <v/>
      </c>
      <c r="H96" s="8" t="str">
        <f aca="false">IF(F96="","",F96-G96)</f>
        <v/>
      </c>
    </row>
    <row r="97" customFormat="false" ht="15" hidden="false" customHeight="false" outlineLevel="0" collapsed="false">
      <c r="A97" s="16"/>
      <c r="B97" s="17"/>
      <c r="C97" s="18"/>
      <c r="D97" s="7" t="str">
        <f aca="false">IF(B97="","",IFERROR(INDEX(المنتجات!$C$5:$C$64,MATCH(B97,المنتجات!$A$5:$A$64,0)),""))</f>
        <v/>
      </c>
      <c r="E97" s="19"/>
      <c r="F97" s="7" t="str">
        <f aca="false">IF(OR(B97="",D97=""),"",N(C97)*D97*(1-N(E97)))</f>
        <v/>
      </c>
      <c r="G97" s="7" t="str">
        <f aca="false">IF(OR(B97="",D97=""),"",N(C97)*IFERROR(INDEX(المنتجات!$B$5:$B$64,MATCH(B97,المنتجات!$A$5:$A$64,0)),0))</f>
        <v/>
      </c>
      <c r="H97" s="8" t="str">
        <f aca="false">IF(F97="","",F97-G97)</f>
        <v/>
      </c>
    </row>
    <row r="98" customFormat="false" ht="15" hidden="false" customHeight="false" outlineLevel="0" collapsed="false">
      <c r="A98" s="16"/>
      <c r="B98" s="17"/>
      <c r="C98" s="18"/>
      <c r="D98" s="7" t="str">
        <f aca="false">IF(B98="","",IFERROR(INDEX(المنتجات!$C$5:$C$64,MATCH(B98,المنتجات!$A$5:$A$64,0)),""))</f>
        <v/>
      </c>
      <c r="E98" s="19"/>
      <c r="F98" s="7" t="str">
        <f aca="false">IF(OR(B98="",D98=""),"",N(C98)*D98*(1-N(E98)))</f>
        <v/>
      </c>
      <c r="G98" s="7" t="str">
        <f aca="false">IF(OR(B98="",D98=""),"",N(C98)*IFERROR(INDEX(المنتجات!$B$5:$B$64,MATCH(B98,المنتجات!$A$5:$A$64,0)),0))</f>
        <v/>
      </c>
      <c r="H98" s="8" t="str">
        <f aca="false">IF(F98="","",F98-G98)</f>
        <v/>
      </c>
    </row>
    <row r="99" customFormat="false" ht="15" hidden="false" customHeight="false" outlineLevel="0" collapsed="false">
      <c r="A99" s="16"/>
      <c r="B99" s="17"/>
      <c r="C99" s="18"/>
      <c r="D99" s="7" t="str">
        <f aca="false">IF(B99="","",IFERROR(INDEX(المنتجات!$C$5:$C$64,MATCH(B99,المنتجات!$A$5:$A$64,0)),""))</f>
        <v/>
      </c>
      <c r="E99" s="19"/>
      <c r="F99" s="7" t="str">
        <f aca="false">IF(OR(B99="",D99=""),"",N(C99)*D99*(1-N(E99)))</f>
        <v/>
      </c>
      <c r="G99" s="7" t="str">
        <f aca="false">IF(OR(B99="",D99=""),"",N(C99)*IFERROR(INDEX(المنتجات!$B$5:$B$64,MATCH(B99,المنتجات!$A$5:$A$64,0)),0))</f>
        <v/>
      </c>
      <c r="H99" s="8" t="str">
        <f aca="false">IF(F99="","",F99-G99)</f>
        <v/>
      </c>
    </row>
    <row r="100" customFormat="false" ht="15" hidden="false" customHeight="false" outlineLevel="0" collapsed="false">
      <c r="A100" s="16"/>
      <c r="B100" s="17"/>
      <c r="C100" s="18"/>
      <c r="D100" s="7" t="str">
        <f aca="false">IF(B100="","",IFERROR(INDEX(المنتجات!$C$5:$C$64,MATCH(B100,المنتجات!$A$5:$A$64,0)),""))</f>
        <v/>
      </c>
      <c r="E100" s="19"/>
      <c r="F100" s="7" t="str">
        <f aca="false">IF(OR(B100="",D100=""),"",N(C100)*D100*(1-N(E100)))</f>
        <v/>
      </c>
      <c r="G100" s="7" t="str">
        <f aca="false">IF(OR(B100="",D100=""),"",N(C100)*IFERROR(INDEX(المنتجات!$B$5:$B$64,MATCH(B100,المنتجات!$A$5:$A$64,0)),0))</f>
        <v/>
      </c>
      <c r="H100" s="8" t="str">
        <f aca="false">IF(F100="","",F100-G100)</f>
        <v/>
      </c>
    </row>
    <row r="101" customFormat="false" ht="15" hidden="false" customHeight="false" outlineLevel="0" collapsed="false">
      <c r="A101" s="16"/>
      <c r="B101" s="17"/>
      <c r="C101" s="18"/>
      <c r="D101" s="7" t="str">
        <f aca="false">IF(B101="","",IFERROR(INDEX(المنتجات!$C$5:$C$64,MATCH(B101,المنتجات!$A$5:$A$64,0)),""))</f>
        <v/>
      </c>
      <c r="E101" s="19"/>
      <c r="F101" s="7" t="str">
        <f aca="false">IF(OR(B101="",D101=""),"",N(C101)*D101*(1-N(E101)))</f>
        <v/>
      </c>
      <c r="G101" s="7" t="str">
        <f aca="false">IF(OR(B101="",D101=""),"",N(C101)*IFERROR(INDEX(المنتجات!$B$5:$B$64,MATCH(B101,المنتجات!$A$5:$A$64,0)),0))</f>
        <v/>
      </c>
      <c r="H101" s="8" t="str">
        <f aca="false">IF(F101="","",F101-G101)</f>
        <v/>
      </c>
    </row>
    <row r="102" customFormat="false" ht="15" hidden="false" customHeight="false" outlineLevel="0" collapsed="false">
      <c r="A102" s="16"/>
      <c r="B102" s="17"/>
      <c r="C102" s="18"/>
      <c r="D102" s="7" t="str">
        <f aca="false">IF(B102="","",IFERROR(INDEX(المنتجات!$C$5:$C$64,MATCH(B102,المنتجات!$A$5:$A$64,0)),""))</f>
        <v/>
      </c>
      <c r="E102" s="19"/>
      <c r="F102" s="7" t="str">
        <f aca="false">IF(OR(B102="",D102=""),"",N(C102)*D102*(1-N(E102)))</f>
        <v/>
      </c>
      <c r="G102" s="7" t="str">
        <f aca="false">IF(OR(B102="",D102=""),"",N(C102)*IFERROR(INDEX(المنتجات!$B$5:$B$64,MATCH(B102,المنتجات!$A$5:$A$64,0)),0))</f>
        <v/>
      </c>
      <c r="H102" s="8" t="str">
        <f aca="false">IF(F102="","",F102-G102)</f>
        <v/>
      </c>
    </row>
    <row r="103" customFormat="false" ht="15" hidden="false" customHeight="false" outlineLevel="0" collapsed="false">
      <c r="A103" s="16"/>
      <c r="B103" s="17"/>
      <c r="C103" s="18"/>
      <c r="D103" s="7" t="str">
        <f aca="false">IF(B103="","",IFERROR(INDEX(المنتجات!$C$5:$C$64,MATCH(B103,المنتجات!$A$5:$A$64,0)),""))</f>
        <v/>
      </c>
      <c r="E103" s="19"/>
      <c r="F103" s="7" t="str">
        <f aca="false">IF(OR(B103="",D103=""),"",N(C103)*D103*(1-N(E103)))</f>
        <v/>
      </c>
      <c r="G103" s="7" t="str">
        <f aca="false">IF(OR(B103="",D103=""),"",N(C103)*IFERROR(INDEX(المنتجات!$B$5:$B$64,MATCH(B103,المنتجات!$A$5:$A$64,0)),0))</f>
        <v/>
      </c>
      <c r="H103" s="8" t="str">
        <f aca="false">IF(F103="","",F103-G103)</f>
        <v/>
      </c>
    </row>
    <row r="104" customFormat="false" ht="15" hidden="false" customHeight="false" outlineLevel="0" collapsed="false">
      <c r="A104" s="16"/>
      <c r="B104" s="17"/>
      <c r="C104" s="18"/>
      <c r="D104" s="7" t="str">
        <f aca="false">IF(B104="","",IFERROR(INDEX(المنتجات!$C$5:$C$64,MATCH(B104,المنتجات!$A$5:$A$64,0)),""))</f>
        <v/>
      </c>
      <c r="E104" s="19"/>
      <c r="F104" s="7" t="str">
        <f aca="false">IF(OR(B104="",D104=""),"",N(C104)*D104*(1-N(E104)))</f>
        <v/>
      </c>
      <c r="G104" s="7" t="str">
        <f aca="false">IF(OR(B104="",D104=""),"",N(C104)*IFERROR(INDEX(المنتجات!$B$5:$B$64,MATCH(B104,المنتجات!$A$5:$A$64,0)),0))</f>
        <v/>
      </c>
      <c r="H104" s="8" t="str">
        <f aca="false">IF(F104="","",F104-G104)</f>
        <v/>
      </c>
    </row>
    <row r="105" customFormat="false" ht="15" hidden="false" customHeight="false" outlineLevel="0" collapsed="false">
      <c r="A105" s="16"/>
      <c r="B105" s="17"/>
      <c r="C105" s="18"/>
      <c r="D105" s="7" t="str">
        <f aca="false">IF(B105="","",IFERROR(INDEX(المنتجات!$C$5:$C$64,MATCH(B105,المنتجات!$A$5:$A$64,0)),""))</f>
        <v/>
      </c>
      <c r="E105" s="19"/>
      <c r="F105" s="7" t="str">
        <f aca="false">IF(OR(B105="",D105=""),"",N(C105)*D105*(1-N(E105)))</f>
        <v/>
      </c>
      <c r="G105" s="7" t="str">
        <f aca="false">IF(OR(B105="",D105=""),"",N(C105)*IFERROR(INDEX(المنتجات!$B$5:$B$64,MATCH(B105,المنتجات!$A$5:$A$64,0)),0))</f>
        <v/>
      </c>
      <c r="H105" s="8" t="str">
        <f aca="false">IF(F105="","",F105-G105)</f>
        <v/>
      </c>
    </row>
    <row r="106" customFormat="false" ht="15" hidden="false" customHeight="false" outlineLevel="0" collapsed="false">
      <c r="A106" s="16"/>
      <c r="B106" s="17"/>
      <c r="C106" s="18"/>
      <c r="D106" s="7" t="str">
        <f aca="false">IF(B106="","",IFERROR(INDEX(المنتجات!$C$5:$C$64,MATCH(B106,المنتجات!$A$5:$A$64,0)),""))</f>
        <v/>
      </c>
      <c r="E106" s="19"/>
      <c r="F106" s="7" t="str">
        <f aca="false">IF(OR(B106="",D106=""),"",N(C106)*D106*(1-N(E106)))</f>
        <v/>
      </c>
      <c r="G106" s="7" t="str">
        <f aca="false">IF(OR(B106="",D106=""),"",N(C106)*IFERROR(INDEX(المنتجات!$B$5:$B$64,MATCH(B106,المنتجات!$A$5:$A$64,0)),0))</f>
        <v/>
      </c>
      <c r="H106" s="8" t="str">
        <f aca="false">IF(F106="","",F106-G106)</f>
        <v/>
      </c>
    </row>
    <row r="107" customFormat="false" ht="15" hidden="false" customHeight="false" outlineLevel="0" collapsed="false">
      <c r="A107" s="16"/>
      <c r="B107" s="17"/>
      <c r="C107" s="18"/>
      <c r="D107" s="7" t="str">
        <f aca="false">IF(B107="","",IFERROR(INDEX(المنتجات!$C$5:$C$64,MATCH(B107,المنتجات!$A$5:$A$64,0)),""))</f>
        <v/>
      </c>
      <c r="E107" s="19"/>
      <c r="F107" s="7" t="str">
        <f aca="false">IF(OR(B107="",D107=""),"",N(C107)*D107*(1-N(E107)))</f>
        <v/>
      </c>
      <c r="G107" s="7" t="str">
        <f aca="false">IF(OR(B107="",D107=""),"",N(C107)*IFERROR(INDEX(المنتجات!$B$5:$B$64,MATCH(B107,المنتجات!$A$5:$A$64,0)),0))</f>
        <v/>
      </c>
      <c r="H107" s="8" t="str">
        <f aca="false">IF(F107="","",F107-G107)</f>
        <v/>
      </c>
    </row>
    <row r="108" customFormat="false" ht="15" hidden="false" customHeight="false" outlineLevel="0" collapsed="false">
      <c r="A108" s="16"/>
      <c r="B108" s="17"/>
      <c r="C108" s="18"/>
      <c r="D108" s="7" t="str">
        <f aca="false">IF(B108="","",IFERROR(INDEX(المنتجات!$C$5:$C$64,MATCH(B108,المنتجات!$A$5:$A$64,0)),""))</f>
        <v/>
      </c>
      <c r="E108" s="19"/>
      <c r="F108" s="7" t="str">
        <f aca="false">IF(OR(B108="",D108=""),"",N(C108)*D108*(1-N(E108)))</f>
        <v/>
      </c>
      <c r="G108" s="7" t="str">
        <f aca="false">IF(OR(B108="",D108=""),"",N(C108)*IFERROR(INDEX(المنتجات!$B$5:$B$64,MATCH(B108,المنتجات!$A$5:$A$64,0)),0))</f>
        <v/>
      </c>
      <c r="H108" s="8" t="str">
        <f aca="false">IF(F108="","",F108-G108)</f>
        <v/>
      </c>
    </row>
    <row r="109" customFormat="false" ht="15" hidden="false" customHeight="false" outlineLevel="0" collapsed="false">
      <c r="A109" s="16"/>
      <c r="B109" s="17"/>
      <c r="C109" s="18"/>
      <c r="D109" s="7" t="str">
        <f aca="false">IF(B109="","",IFERROR(INDEX(المنتجات!$C$5:$C$64,MATCH(B109,المنتجات!$A$5:$A$64,0)),""))</f>
        <v/>
      </c>
      <c r="E109" s="19"/>
      <c r="F109" s="7" t="str">
        <f aca="false">IF(OR(B109="",D109=""),"",N(C109)*D109*(1-N(E109)))</f>
        <v/>
      </c>
      <c r="G109" s="7" t="str">
        <f aca="false">IF(OR(B109="",D109=""),"",N(C109)*IFERROR(INDEX(المنتجات!$B$5:$B$64,MATCH(B109,المنتجات!$A$5:$A$64,0)),0))</f>
        <v/>
      </c>
      <c r="H109" s="8" t="str">
        <f aca="false">IF(F109="","",F109-G109)</f>
        <v/>
      </c>
    </row>
    <row r="110" customFormat="false" ht="15" hidden="false" customHeight="false" outlineLevel="0" collapsed="false">
      <c r="A110" s="16"/>
      <c r="B110" s="17"/>
      <c r="C110" s="18"/>
      <c r="D110" s="7" t="str">
        <f aca="false">IF(B110="","",IFERROR(INDEX(المنتجات!$C$5:$C$64,MATCH(B110,المنتجات!$A$5:$A$64,0)),""))</f>
        <v/>
      </c>
      <c r="E110" s="19"/>
      <c r="F110" s="7" t="str">
        <f aca="false">IF(OR(B110="",D110=""),"",N(C110)*D110*(1-N(E110)))</f>
        <v/>
      </c>
      <c r="G110" s="7" t="str">
        <f aca="false">IF(OR(B110="",D110=""),"",N(C110)*IFERROR(INDEX(المنتجات!$B$5:$B$64,MATCH(B110,المنتجات!$A$5:$A$64,0)),0))</f>
        <v/>
      </c>
      <c r="H110" s="8" t="str">
        <f aca="false">IF(F110="","",F110-G110)</f>
        <v/>
      </c>
    </row>
    <row r="111" customFormat="false" ht="15" hidden="false" customHeight="false" outlineLevel="0" collapsed="false">
      <c r="A111" s="16"/>
      <c r="B111" s="17"/>
      <c r="C111" s="18"/>
      <c r="D111" s="7" t="str">
        <f aca="false">IF(B111="","",IFERROR(INDEX(المنتجات!$C$5:$C$64,MATCH(B111,المنتجات!$A$5:$A$64,0)),""))</f>
        <v/>
      </c>
      <c r="E111" s="19"/>
      <c r="F111" s="7" t="str">
        <f aca="false">IF(OR(B111="",D111=""),"",N(C111)*D111*(1-N(E111)))</f>
        <v/>
      </c>
      <c r="G111" s="7" t="str">
        <f aca="false">IF(OR(B111="",D111=""),"",N(C111)*IFERROR(INDEX(المنتجات!$B$5:$B$64,MATCH(B111,المنتجات!$A$5:$A$64,0)),0))</f>
        <v/>
      </c>
      <c r="H111" s="8" t="str">
        <f aca="false">IF(F111="","",F111-G111)</f>
        <v/>
      </c>
    </row>
    <row r="112" customFormat="false" ht="15" hidden="false" customHeight="false" outlineLevel="0" collapsed="false">
      <c r="A112" s="16"/>
      <c r="B112" s="17"/>
      <c r="C112" s="18"/>
      <c r="D112" s="7" t="str">
        <f aca="false">IF(B112="","",IFERROR(INDEX(المنتجات!$C$5:$C$64,MATCH(B112,المنتجات!$A$5:$A$64,0)),""))</f>
        <v/>
      </c>
      <c r="E112" s="19"/>
      <c r="F112" s="7" t="str">
        <f aca="false">IF(OR(B112="",D112=""),"",N(C112)*D112*(1-N(E112)))</f>
        <v/>
      </c>
      <c r="G112" s="7" t="str">
        <f aca="false">IF(OR(B112="",D112=""),"",N(C112)*IFERROR(INDEX(المنتجات!$B$5:$B$64,MATCH(B112,المنتجات!$A$5:$A$64,0)),0))</f>
        <v/>
      </c>
      <c r="H112" s="8" t="str">
        <f aca="false">IF(F112="","",F112-G112)</f>
        <v/>
      </c>
    </row>
    <row r="113" customFormat="false" ht="15" hidden="false" customHeight="false" outlineLevel="0" collapsed="false">
      <c r="A113" s="16"/>
      <c r="B113" s="17"/>
      <c r="C113" s="18"/>
      <c r="D113" s="7" t="str">
        <f aca="false">IF(B113="","",IFERROR(INDEX(المنتجات!$C$5:$C$64,MATCH(B113,المنتجات!$A$5:$A$64,0)),""))</f>
        <v/>
      </c>
      <c r="E113" s="19"/>
      <c r="F113" s="7" t="str">
        <f aca="false">IF(OR(B113="",D113=""),"",N(C113)*D113*(1-N(E113)))</f>
        <v/>
      </c>
      <c r="G113" s="7" t="str">
        <f aca="false">IF(OR(B113="",D113=""),"",N(C113)*IFERROR(INDEX(المنتجات!$B$5:$B$64,MATCH(B113,المنتجات!$A$5:$A$64,0)),0))</f>
        <v/>
      </c>
      <c r="H113" s="8" t="str">
        <f aca="false">IF(F113="","",F113-G113)</f>
        <v/>
      </c>
    </row>
    <row r="114" customFormat="false" ht="15" hidden="false" customHeight="false" outlineLevel="0" collapsed="false">
      <c r="A114" s="16"/>
      <c r="B114" s="17"/>
      <c r="C114" s="18"/>
      <c r="D114" s="7" t="str">
        <f aca="false">IF(B114="","",IFERROR(INDEX(المنتجات!$C$5:$C$64,MATCH(B114,المنتجات!$A$5:$A$64,0)),""))</f>
        <v/>
      </c>
      <c r="E114" s="19"/>
      <c r="F114" s="7" t="str">
        <f aca="false">IF(OR(B114="",D114=""),"",N(C114)*D114*(1-N(E114)))</f>
        <v/>
      </c>
      <c r="G114" s="7" t="str">
        <f aca="false">IF(OR(B114="",D114=""),"",N(C114)*IFERROR(INDEX(المنتجات!$B$5:$B$64,MATCH(B114,المنتجات!$A$5:$A$64,0)),0))</f>
        <v/>
      </c>
      <c r="H114" s="8" t="str">
        <f aca="false">IF(F114="","",F114-G114)</f>
        <v/>
      </c>
    </row>
    <row r="115" customFormat="false" ht="15" hidden="false" customHeight="false" outlineLevel="0" collapsed="false">
      <c r="A115" s="16"/>
      <c r="B115" s="17"/>
      <c r="C115" s="18"/>
      <c r="D115" s="7" t="str">
        <f aca="false">IF(B115="","",IFERROR(INDEX(المنتجات!$C$5:$C$64,MATCH(B115,المنتجات!$A$5:$A$64,0)),""))</f>
        <v/>
      </c>
      <c r="E115" s="19"/>
      <c r="F115" s="7" t="str">
        <f aca="false">IF(OR(B115="",D115=""),"",N(C115)*D115*(1-N(E115)))</f>
        <v/>
      </c>
      <c r="G115" s="7" t="str">
        <f aca="false">IF(OR(B115="",D115=""),"",N(C115)*IFERROR(INDEX(المنتجات!$B$5:$B$64,MATCH(B115,المنتجات!$A$5:$A$64,0)),0))</f>
        <v/>
      </c>
      <c r="H115" s="8" t="str">
        <f aca="false">IF(F115="","",F115-G115)</f>
        <v/>
      </c>
    </row>
    <row r="116" customFormat="false" ht="15" hidden="false" customHeight="false" outlineLevel="0" collapsed="false">
      <c r="A116" s="16"/>
      <c r="B116" s="17"/>
      <c r="C116" s="18"/>
      <c r="D116" s="7" t="str">
        <f aca="false">IF(B116="","",IFERROR(INDEX(المنتجات!$C$5:$C$64,MATCH(B116,المنتجات!$A$5:$A$64,0)),""))</f>
        <v/>
      </c>
      <c r="E116" s="19"/>
      <c r="F116" s="7" t="str">
        <f aca="false">IF(OR(B116="",D116=""),"",N(C116)*D116*(1-N(E116)))</f>
        <v/>
      </c>
      <c r="G116" s="7" t="str">
        <f aca="false">IF(OR(B116="",D116=""),"",N(C116)*IFERROR(INDEX(المنتجات!$B$5:$B$64,MATCH(B116,المنتجات!$A$5:$A$64,0)),0))</f>
        <v/>
      </c>
      <c r="H116" s="8" t="str">
        <f aca="false">IF(F116="","",F116-G116)</f>
        <v/>
      </c>
    </row>
    <row r="117" customFormat="false" ht="15" hidden="false" customHeight="false" outlineLevel="0" collapsed="false">
      <c r="A117" s="16"/>
      <c r="B117" s="17"/>
      <c r="C117" s="18"/>
      <c r="D117" s="7" t="str">
        <f aca="false">IF(B117="","",IFERROR(INDEX(المنتجات!$C$5:$C$64,MATCH(B117,المنتجات!$A$5:$A$64,0)),""))</f>
        <v/>
      </c>
      <c r="E117" s="19"/>
      <c r="F117" s="7" t="str">
        <f aca="false">IF(OR(B117="",D117=""),"",N(C117)*D117*(1-N(E117)))</f>
        <v/>
      </c>
      <c r="G117" s="7" t="str">
        <f aca="false">IF(OR(B117="",D117=""),"",N(C117)*IFERROR(INDEX(المنتجات!$B$5:$B$64,MATCH(B117,المنتجات!$A$5:$A$64,0)),0))</f>
        <v/>
      </c>
      <c r="H117" s="8" t="str">
        <f aca="false">IF(F117="","",F117-G117)</f>
        <v/>
      </c>
    </row>
    <row r="118" customFormat="false" ht="15" hidden="false" customHeight="false" outlineLevel="0" collapsed="false">
      <c r="A118" s="16"/>
      <c r="B118" s="17"/>
      <c r="C118" s="18"/>
      <c r="D118" s="7" t="str">
        <f aca="false">IF(B118="","",IFERROR(INDEX(المنتجات!$C$5:$C$64,MATCH(B118,المنتجات!$A$5:$A$64,0)),""))</f>
        <v/>
      </c>
      <c r="E118" s="19"/>
      <c r="F118" s="7" t="str">
        <f aca="false">IF(OR(B118="",D118=""),"",N(C118)*D118*(1-N(E118)))</f>
        <v/>
      </c>
      <c r="G118" s="7" t="str">
        <f aca="false">IF(OR(B118="",D118=""),"",N(C118)*IFERROR(INDEX(المنتجات!$B$5:$B$64,MATCH(B118,المنتجات!$A$5:$A$64,0)),0))</f>
        <v/>
      </c>
      <c r="H118" s="8" t="str">
        <f aca="false">IF(F118="","",F118-G118)</f>
        <v/>
      </c>
    </row>
    <row r="119" customFormat="false" ht="15" hidden="false" customHeight="false" outlineLevel="0" collapsed="false">
      <c r="A119" s="16"/>
      <c r="B119" s="17"/>
      <c r="C119" s="18"/>
      <c r="D119" s="7" t="str">
        <f aca="false">IF(B119="","",IFERROR(INDEX(المنتجات!$C$5:$C$64,MATCH(B119,المنتجات!$A$5:$A$64,0)),""))</f>
        <v/>
      </c>
      <c r="E119" s="19"/>
      <c r="F119" s="7" t="str">
        <f aca="false">IF(OR(B119="",D119=""),"",N(C119)*D119*(1-N(E119)))</f>
        <v/>
      </c>
      <c r="G119" s="7" t="str">
        <f aca="false">IF(OR(B119="",D119=""),"",N(C119)*IFERROR(INDEX(المنتجات!$B$5:$B$64,MATCH(B119,المنتجات!$A$5:$A$64,0)),0))</f>
        <v/>
      </c>
      <c r="H119" s="8" t="str">
        <f aca="false">IF(F119="","",F119-G119)</f>
        <v/>
      </c>
    </row>
    <row r="120" customFormat="false" ht="15" hidden="false" customHeight="false" outlineLevel="0" collapsed="false">
      <c r="A120" s="16"/>
      <c r="B120" s="17"/>
      <c r="C120" s="18"/>
      <c r="D120" s="7" t="str">
        <f aca="false">IF(B120="","",IFERROR(INDEX(المنتجات!$C$5:$C$64,MATCH(B120,المنتجات!$A$5:$A$64,0)),""))</f>
        <v/>
      </c>
      <c r="E120" s="19"/>
      <c r="F120" s="7" t="str">
        <f aca="false">IF(OR(B120="",D120=""),"",N(C120)*D120*(1-N(E120)))</f>
        <v/>
      </c>
      <c r="G120" s="7" t="str">
        <f aca="false">IF(OR(B120="",D120=""),"",N(C120)*IFERROR(INDEX(المنتجات!$B$5:$B$64,MATCH(B120,المنتجات!$A$5:$A$64,0)),0))</f>
        <v/>
      </c>
      <c r="H120" s="8" t="str">
        <f aca="false">IF(F120="","",F120-G120)</f>
        <v/>
      </c>
    </row>
    <row r="121" customFormat="false" ht="15" hidden="false" customHeight="false" outlineLevel="0" collapsed="false">
      <c r="A121" s="16"/>
      <c r="B121" s="17"/>
      <c r="C121" s="18"/>
      <c r="D121" s="7" t="str">
        <f aca="false">IF(B121="","",IFERROR(INDEX(المنتجات!$C$5:$C$64,MATCH(B121,المنتجات!$A$5:$A$64,0)),""))</f>
        <v/>
      </c>
      <c r="E121" s="19"/>
      <c r="F121" s="7" t="str">
        <f aca="false">IF(OR(B121="",D121=""),"",N(C121)*D121*(1-N(E121)))</f>
        <v/>
      </c>
      <c r="G121" s="7" t="str">
        <f aca="false">IF(OR(B121="",D121=""),"",N(C121)*IFERROR(INDEX(المنتجات!$B$5:$B$64,MATCH(B121,المنتجات!$A$5:$A$64,0)),0))</f>
        <v/>
      </c>
      <c r="H121" s="8" t="str">
        <f aca="false">IF(F121="","",F121-G121)</f>
        <v/>
      </c>
    </row>
    <row r="122" customFormat="false" ht="15" hidden="false" customHeight="false" outlineLevel="0" collapsed="false">
      <c r="A122" s="16"/>
      <c r="B122" s="17"/>
      <c r="C122" s="18"/>
      <c r="D122" s="7" t="str">
        <f aca="false">IF(B122="","",IFERROR(INDEX(المنتجات!$C$5:$C$64,MATCH(B122,المنتجات!$A$5:$A$64,0)),""))</f>
        <v/>
      </c>
      <c r="E122" s="19"/>
      <c r="F122" s="7" t="str">
        <f aca="false">IF(OR(B122="",D122=""),"",N(C122)*D122*(1-N(E122)))</f>
        <v/>
      </c>
      <c r="G122" s="7" t="str">
        <f aca="false">IF(OR(B122="",D122=""),"",N(C122)*IFERROR(INDEX(المنتجات!$B$5:$B$64,MATCH(B122,المنتجات!$A$5:$A$64,0)),0))</f>
        <v/>
      </c>
      <c r="H122" s="8" t="str">
        <f aca="false">IF(F122="","",F122-G122)</f>
        <v/>
      </c>
    </row>
    <row r="123" customFormat="false" ht="15" hidden="false" customHeight="false" outlineLevel="0" collapsed="false">
      <c r="A123" s="16"/>
      <c r="B123" s="17"/>
      <c r="C123" s="18"/>
      <c r="D123" s="7" t="str">
        <f aca="false">IF(B123="","",IFERROR(INDEX(المنتجات!$C$5:$C$64,MATCH(B123,المنتجات!$A$5:$A$64,0)),""))</f>
        <v/>
      </c>
      <c r="E123" s="19"/>
      <c r="F123" s="7" t="str">
        <f aca="false">IF(OR(B123="",D123=""),"",N(C123)*D123*(1-N(E123)))</f>
        <v/>
      </c>
      <c r="G123" s="7" t="str">
        <f aca="false">IF(OR(B123="",D123=""),"",N(C123)*IFERROR(INDEX(المنتجات!$B$5:$B$64,MATCH(B123,المنتجات!$A$5:$A$64,0)),0))</f>
        <v/>
      </c>
      <c r="H123" s="8" t="str">
        <f aca="false">IF(F123="","",F123-G123)</f>
        <v/>
      </c>
    </row>
    <row r="124" customFormat="false" ht="15" hidden="false" customHeight="false" outlineLevel="0" collapsed="false">
      <c r="A124" s="16"/>
      <c r="B124" s="17"/>
      <c r="C124" s="18"/>
      <c r="D124" s="7" t="str">
        <f aca="false">IF(B124="","",IFERROR(INDEX(المنتجات!$C$5:$C$64,MATCH(B124,المنتجات!$A$5:$A$64,0)),""))</f>
        <v/>
      </c>
      <c r="E124" s="19"/>
      <c r="F124" s="7" t="str">
        <f aca="false">IF(OR(B124="",D124=""),"",N(C124)*D124*(1-N(E124)))</f>
        <v/>
      </c>
      <c r="G124" s="7" t="str">
        <f aca="false">IF(OR(B124="",D124=""),"",N(C124)*IFERROR(INDEX(المنتجات!$B$5:$B$64,MATCH(B124,المنتجات!$A$5:$A$64,0)),0))</f>
        <v/>
      </c>
      <c r="H124" s="8" t="str">
        <f aca="false">IF(F124="","",F124-G124)</f>
        <v/>
      </c>
    </row>
    <row r="125" customFormat="false" ht="15" hidden="false" customHeight="false" outlineLevel="0" collapsed="false">
      <c r="A125" s="16"/>
      <c r="B125" s="17"/>
      <c r="C125" s="18"/>
      <c r="D125" s="7" t="str">
        <f aca="false">IF(B125="","",IFERROR(INDEX(المنتجات!$C$5:$C$64,MATCH(B125,المنتجات!$A$5:$A$64,0)),""))</f>
        <v/>
      </c>
      <c r="E125" s="19"/>
      <c r="F125" s="7" t="str">
        <f aca="false">IF(OR(B125="",D125=""),"",N(C125)*D125*(1-N(E125)))</f>
        <v/>
      </c>
      <c r="G125" s="7" t="str">
        <f aca="false">IF(OR(B125="",D125=""),"",N(C125)*IFERROR(INDEX(المنتجات!$B$5:$B$64,MATCH(B125,المنتجات!$A$5:$A$64,0)),0))</f>
        <v/>
      </c>
      <c r="H125" s="8" t="str">
        <f aca="false">IF(F125="","",F125-G125)</f>
        <v/>
      </c>
    </row>
    <row r="126" customFormat="false" ht="15" hidden="false" customHeight="false" outlineLevel="0" collapsed="false">
      <c r="A126" s="16"/>
      <c r="B126" s="17"/>
      <c r="C126" s="18"/>
      <c r="D126" s="7" t="str">
        <f aca="false">IF(B126="","",IFERROR(INDEX(المنتجات!$C$5:$C$64,MATCH(B126,المنتجات!$A$5:$A$64,0)),""))</f>
        <v/>
      </c>
      <c r="E126" s="19"/>
      <c r="F126" s="7" t="str">
        <f aca="false">IF(OR(B126="",D126=""),"",N(C126)*D126*(1-N(E126)))</f>
        <v/>
      </c>
      <c r="G126" s="7" t="str">
        <f aca="false">IF(OR(B126="",D126=""),"",N(C126)*IFERROR(INDEX(المنتجات!$B$5:$B$64,MATCH(B126,المنتجات!$A$5:$A$64,0)),0))</f>
        <v/>
      </c>
      <c r="H126" s="8" t="str">
        <f aca="false">IF(F126="","",F126-G126)</f>
        <v/>
      </c>
    </row>
    <row r="127" customFormat="false" ht="15" hidden="false" customHeight="false" outlineLevel="0" collapsed="false">
      <c r="A127" s="16"/>
      <c r="B127" s="17"/>
      <c r="C127" s="18"/>
      <c r="D127" s="7" t="str">
        <f aca="false">IF(B127="","",IFERROR(INDEX(المنتجات!$C$5:$C$64,MATCH(B127,المنتجات!$A$5:$A$64,0)),""))</f>
        <v/>
      </c>
      <c r="E127" s="19"/>
      <c r="F127" s="7" t="str">
        <f aca="false">IF(OR(B127="",D127=""),"",N(C127)*D127*(1-N(E127)))</f>
        <v/>
      </c>
      <c r="G127" s="7" t="str">
        <f aca="false">IF(OR(B127="",D127=""),"",N(C127)*IFERROR(INDEX(المنتجات!$B$5:$B$64,MATCH(B127,المنتجات!$A$5:$A$64,0)),0))</f>
        <v/>
      </c>
      <c r="H127" s="8" t="str">
        <f aca="false">IF(F127="","",F127-G127)</f>
        <v/>
      </c>
    </row>
    <row r="128" customFormat="false" ht="15" hidden="false" customHeight="false" outlineLevel="0" collapsed="false">
      <c r="A128" s="16"/>
      <c r="B128" s="17"/>
      <c r="C128" s="18"/>
      <c r="D128" s="7" t="str">
        <f aca="false">IF(B128="","",IFERROR(INDEX(المنتجات!$C$5:$C$64,MATCH(B128,المنتجات!$A$5:$A$64,0)),""))</f>
        <v/>
      </c>
      <c r="E128" s="19"/>
      <c r="F128" s="7" t="str">
        <f aca="false">IF(OR(B128="",D128=""),"",N(C128)*D128*(1-N(E128)))</f>
        <v/>
      </c>
      <c r="G128" s="7" t="str">
        <f aca="false">IF(OR(B128="",D128=""),"",N(C128)*IFERROR(INDEX(المنتجات!$B$5:$B$64,MATCH(B128,المنتجات!$A$5:$A$64,0)),0))</f>
        <v/>
      </c>
      <c r="H128" s="8" t="str">
        <f aca="false">IF(F128="","",F128-G128)</f>
        <v/>
      </c>
    </row>
    <row r="129" customFormat="false" ht="15" hidden="false" customHeight="false" outlineLevel="0" collapsed="false">
      <c r="A129" s="16"/>
      <c r="B129" s="17"/>
      <c r="C129" s="18"/>
      <c r="D129" s="7" t="str">
        <f aca="false">IF(B129="","",IFERROR(INDEX(المنتجات!$C$5:$C$64,MATCH(B129,المنتجات!$A$5:$A$64,0)),""))</f>
        <v/>
      </c>
      <c r="E129" s="19"/>
      <c r="F129" s="7" t="str">
        <f aca="false">IF(OR(B129="",D129=""),"",N(C129)*D129*(1-N(E129)))</f>
        <v/>
      </c>
      <c r="G129" s="7" t="str">
        <f aca="false">IF(OR(B129="",D129=""),"",N(C129)*IFERROR(INDEX(المنتجات!$B$5:$B$64,MATCH(B129,المنتجات!$A$5:$A$64,0)),0))</f>
        <v/>
      </c>
      <c r="H129" s="8" t="str">
        <f aca="false">IF(F129="","",F129-G129)</f>
        <v/>
      </c>
    </row>
    <row r="130" customFormat="false" ht="15" hidden="false" customHeight="false" outlineLevel="0" collapsed="false">
      <c r="A130" s="16"/>
      <c r="B130" s="17"/>
      <c r="C130" s="18"/>
      <c r="D130" s="7" t="str">
        <f aca="false">IF(B130="","",IFERROR(INDEX(المنتجات!$C$5:$C$64,MATCH(B130,المنتجات!$A$5:$A$64,0)),""))</f>
        <v/>
      </c>
      <c r="E130" s="19"/>
      <c r="F130" s="7" t="str">
        <f aca="false">IF(OR(B130="",D130=""),"",N(C130)*D130*(1-N(E130)))</f>
        <v/>
      </c>
      <c r="G130" s="7" t="str">
        <f aca="false">IF(OR(B130="",D130=""),"",N(C130)*IFERROR(INDEX(المنتجات!$B$5:$B$64,MATCH(B130,المنتجات!$A$5:$A$64,0)),0))</f>
        <v/>
      </c>
      <c r="H130" s="8" t="str">
        <f aca="false">IF(F130="","",F130-G130)</f>
        <v/>
      </c>
    </row>
    <row r="131" customFormat="false" ht="15" hidden="false" customHeight="false" outlineLevel="0" collapsed="false">
      <c r="A131" s="16"/>
      <c r="B131" s="17"/>
      <c r="C131" s="18"/>
      <c r="D131" s="7" t="str">
        <f aca="false">IF(B131="","",IFERROR(INDEX(المنتجات!$C$5:$C$64,MATCH(B131,المنتجات!$A$5:$A$64,0)),""))</f>
        <v/>
      </c>
      <c r="E131" s="19"/>
      <c r="F131" s="7" t="str">
        <f aca="false">IF(OR(B131="",D131=""),"",N(C131)*D131*(1-N(E131)))</f>
        <v/>
      </c>
      <c r="G131" s="7" t="str">
        <f aca="false">IF(OR(B131="",D131=""),"",N(C131)*IFERROR(INDEX(المنتجات!$B$5:$B$64,MATCH(B131,المنتجات!$A$5:$A$64,0)),0))</f>
        <v/>
      </c>
      <c r="H131" s="8" t="str">
        <f aca="false">IF(F131="","",F131-G131)</f>
        <v/>
      </c>
    </row>
    <row r="132" customFormat="false" ht="15" hidden="false" customHeight="false" outlineLevel="0" collapsed="false">
      <c r="A132" s="16"/>
      <c r="B132" s="17"/>
      <c r="C132" s="18"/>
      <c r="D132" s="7" t="str">
        <f aca="false">IF(B132="","",IFERROR(INDEX(المنتجات!$C$5:$C$64,MATCH(B132,المنتجات!$A$5:$A$64,0)),""))</f>
        <v/>
      </c>
      <c r="E132" s="19"/>
      <c r="F132" s="7" t="str">
        <f aca="false">IF(OR(B132="",D132=""),"",N(C132)*D132*(1-N(E132)))</f>
        <v/>
      </c>
      <c r="G132" s="7" t="str">
        <f aca="false">IF(OR(B132="",D132=""),"",N(C132)*IFERROR(INDEX(المنتجات!$B$5:$B$64,MATCH(B132,المنتجات!$A$5:$A$64,0)),0))</f>
        <v/>
      </c>
      <c r="H132" s="8" t="str">
        <f aca="false">IF(F132="","",F132-G132)</f>
        <v/>
      </c>
    </row>
    <row r="133" customFormat="false" ht="15" hidden="false" customHeight="false" outlineLevel="0" collapsed="false">
      <c r="A133" s="16"/>
      <c r="B133" s="17"/>
      <c r="C133" s="18"/>
      <c r="D133" s="7" t="str">
        <f aca="false">IF(B133="","",IFERROR(INDEX(المنتجات!$C$5:$C$64,MATCH(B133,المنتجات!$A$5:$A$64,0)),""))</f>
        <v/>
      </c>
      <c r="E133" s="19"/>
      <c r="F133" s="7" t="str">
        <f aca="false">IF(OR(B133="",D133=""),"",N(C133)*D133*(1-N(E133)))</f>
        <v/>
      </c>
      <c r="G133" s="7" t="str">
        <f aca="false">IF(OR(B133="",D133=""),"",N(C133)*IFERROR(INDEX(المنتجات!$B$5:$B$64,MATCH(B133,المنتجات!$A$5:$A$64,0)),0))</f>
        <v/>
      </c>
      <c r="H133" s="8" t="str">
        <f aca="false">IF(F133="","",F133-G133)</f>
        <v/>
      </c>
    </row>
    <row r="134" customFormat="false" ht="15" hidden="false" customHeight="false" outlineLevel="0" collapsed="false">
      <c r="A134" s="16"/>
      <c r="B134" s="17"/>
      <c r="C134" s="18"/>
      <c r="D134" s="7" t="str">
        <f aca="false">IF(B134="","",IFERROR(INDEX(المنتجات!$C$5:$C$64,MATCH(B134,المنتجات!$A$5:$A$64,0)),""))</f>
        <v/>
      </c>
      <c r="E134" s="19"/>
      <c r="F134" s="7" t="str">
        <f aca="false">IF(OR(B134="",D134=""),"",N(C134)*D134*(1-N(E134)))</f>
        <v/>
      </c>
      <c r="G134" s="7" t="str">
        <f aca="false">IF(OR(B134="",D134=""),"",N(C134)*IFERROR(INDEX(المنتجات!$B$5:$B$64,MATCH(B134,المنتجات!$A$5:$A$64,0)),0))</f>
        <v/>
      </c>
      <c r="H134" s="8" t="str">
        <f aca="false">IF(F134="","",F134-G134)</f>
        <v/>
      </c>
    </row>
    <row r="135" customFormat="false" ht="15" hidden="false" customHeight="false" outlineLevel="0" collapsed="false">
      <c r="A135" s="16"/>
      <c r="B135" s="17"/>
      <c r="C135" s="18"/>
      <c r="D135" s="7" t="str">
        <f aca="false">IF(B135="","",IFERROR(INDEX(المنتجات!$C$5:$C$64,MATCH(B135,المنتجات!$A$5:$A$64,0)),""))</f>
        <v/>
      </c>
      <c r="E135" s="19"/>
      <c r="F135" s="7" t="str">
        <f aca="false">IF(OR(B135="",D135=""),"",N(C135)*D135*(1-N(E135)))</f>
        <v/>
      </c>
      <c r="G135" s="7" t="str">
        <f aca="false">IF(OR(B135="",D135=""),"",N(C135)*IFERROR(INDEX(المنتجات!$B$5:$B$64,MATCH(B135,المنتجات!$A$5:$A$64,0)),0))</f>
        <v/>
      </c>
      <c r="H135" s="8" t="str">
        <f aca="false">IF(F135="","",F135-G135)</f>
        <v/>
      </c>
    </row>
    <row r="136" customFormat="false" ht="15" hidden="false" customHeight="false" outlineLevel="0" collapsed="false">
      <c r="A136" s="16"/>
      <c r="B136" s="17"/>
      <c r="C136" s="18"/>
      <c r="D136" s="7" t="str">
        <f aca="false">IF(B136="","",IFERROR(INDEX(المنتجات!$C$5:$C$64,MATCH(B136,المنتجات!$A$5:$A$64,0)),""))</f>
        <v/>
      </c>
      <c r="E136" s="19"/>
      <c r="F136" s="7" t="str">
        <f aca="false">IF(OR(B136="",D136=""),"",N(C136)*D136*(1-N(E136)))</f>
        <v/>
      </c>
      <c r="G136" s="7" t="str">
        <f aca="false">IF(OR(B136="",D136=""),"",N(C136)*IFERROR(INDEX(المنتجات!$B$5:$B$64,MATCH(B136,المنتجات!$A$5:$A$64,0)),0))</f>
        <v/>
      </c>
      <c r="H136" s="8" t="str">
        <f aca="false">IF(F136="","",F136-G136)</f>
        <v/>
      </c>
    </row>
    <row r="137" customFormat="false" ht="15" hidden="false" customHeight="false" outlineLevel="0" collapsed="false">
      <c r="A137" s="16"/>
      <c r="B137" s="17"/>
      <c r="C137" s="18"/>
      <c r="D137" s="7" t="str">
        <f aca="false">IF(B137="","",IFERROR(INDEX(المنتجات!$C$5:$C$64,MATCH(B137,المنتجات!$A$5:$A$64,0)),""))</f>
        <v/>
      </c>
      <c r="E137" s="19"/>
      <c r="F137" s="7" t="str">
        <f aca="false">IF(OR(B137="",D137=""),"",N(C137)*D137*(1-N(E137)))</f>
        <v/>
      </c>
      <c r="G137" s="7" t="str">
        <f aca="false">IF(OR(B137="",D137=""),"",N(C137)*IFERROR(INDEX(المنتجات!$B$5:$B$64,MATCH(B137,المنتجات!$A$5:$A$64,0)),0))</f>
        <v/>
      </c>
      <c r="H137" s="8" t="str">
        <f aca="false">IF(F137="","",F137-G137)</f>
        <v/>
      </c>
    </row>
    <row r="138" customFormat="false" ht="15" hidden="false" customHeight="false" outlineLevel="0" collapsed="false">
      <c r="A138" s="16"/>
      <c r="B138" s="17"/>
      <c r="C138" s="18"/>
      <c r="D138" s="7" t="str">
        <f aca="false">IF(B138="","",IFERROR(INDEX(المنتجات!$C$5:$C$64,MATCH(B138,المنتجات!$A$5:$A$64,0)),""))</f>
        <v/>
      </c>
      <c r="E138" s="19"/>
      <c r="F138" s="7" t="str">
        <f aca="false">IF(OR(B138="",D138=""),"",N(C138)*D138*(1-N(E138)))</f>
        <v/>
      </c>
      <c r="G138" s="7" t="str">
        <f aca="false">IF(OR(B138="",D138=""),"",N(C138)*IFERROR(INDEX(المنتجات!$B$5:$B$64,MATCH(B138,المنتجات!$A$5:$A$64,0)),0))</f>
        <v/>
      </c>
      <c r="H138" s="8" t="str">
        <f aca="false">IF(F138="","",F138-G138)</f>
        <v/>
      </c>
    </row>
    <row r="139" customFormat="false" ht="15" hidden="false" customHeight="false" outlineLevel="0" collapsed="false">
      <c r="A139" s="16"/>
      <c r="B139" s="17"/>
      <c r="C139" s="18"/>
      <c r="D139" s="7" t="str">
        <f aca="false">IF(B139="","",IFERROR(INDEX(المنتجات!$C$5:$C$64,MATCH(B139,المنتجات!$A$5:$A$64,0)),""))</f>
        <v/>
      </c>
      <c r="E139" s="19"/>
      <c r="F139" s="7" t="str">
        <f aca="false">IF(OR(B139="",D139=""),"",N(C139)*D139*(1-N(E139)))</f>
        <v/>
      </c>
      <c r="G139" s="7" t="str">
        <f aca="false">IF(OR(B139="",D139=""),"",N(C139)*IFERROR(INDEX(المنتجات!$B$5:$B$64,MATCH(B139,المنتجات!$A$5:$A$64,0)),0))</f>
        <v/>
      </c>
      <c r="H139" s="8" t="str">
        <f aca="false">IF(F139="","",F139-G139)</f>
        <v/>
      </c>
    </row>
    <row r="140" customFormat="false" ht="15" hidden="false" customHeight="false" outlineLevel="0" collapsed="false">
      <c r="A140" s="16"/>
      <c r="B140" s="17"/>
      <c r="C140" s="18"/>
      <c r="D140" s="7" t="str">
        <f aca="false">IF(B140="","",IFERROR(INDEX(المنتجات!$C$5:$C$64,MATCH(B140,المنتجات!$A$5:$A$64,0)),""))</f>
        <v/>
      </c>
      <c r="E140" s="19"/>
      <c r="F140" s="7" t="str">
        <f aca="false">IF(OR(B140="",D140=""),"",N(C140)*D140*(1-N(E140)))</f>
        <v/>
      </c>
      <c r="G140" s="7" t="str">
        <f aca="false">IF(OR(B140="",D140=""),"",N(C140)*IFERROR(INDEX(المنتجات!$B$5:$B$64,MATCH(B140,المنتجات!$A$5:$A$64,0)),0))</f>
        <v/>
      </c>
      <c r="H140" s="8" t="str">
        <f aca="false">IF(F140="","",F140-G140)</f>
        <v/>
      </c>
    </row>
    <row r="141" customFormat="false" ht="15" hidden="false" customHeight="false" outlineLevel="0" collapsed="false">
      <c r="A141" s="16"/>
      <c r="B141" s="17"/>
      <c r="C141" s="18"/>
      <c r="D141" s="7" t="str">
        <f aca="false">IF(B141="","",IFERROR(INDEX(المنتجات!$C$5:$C$64,MATCH(B141,المنتجات!$A$5:$A$64,0)),""))</f>
        <v/>
      </c>
      <c r="E141" s="19"/>
      <c r="F141" s="7" t="str">
        <f aca="false">IF(OR(B141="",D141=""),"",N(C141)*D141*(1-N(E141)))</f>
        <v/>
      </c>
      <c r="G141" s="7" t="str">
        <f aca="false">IF(OR(B141="",D141=""),"",N(C141)*IFERROR(INDEX(المنتجات!$B$5:$B$64,MATCH(B141,المنتجات!$A$5:$A$64,0)),0))</f>
        <v/>
      </c>
      <c r="H141" s="8" t="str">
        <f aca="false">IF(F141="","",F141-G141)</f>
        <v/>
      </c>
    </row>
    <row r="142" customFormat="false" ht="15" hidden="false" customHeight="false" outlineLevel="0" collapsed="false">
      <c r="A142" s="16"/>
      <c r="B142" s="17"/>
      <c r="C142" s="18"/>
      <c r="D142" s="7" t="str">
        <f aca="false">IF(B142="","",IFERROR(INDEX(المنتجات!$C$5:$C$64,MATCH(B142,المنتجات!$A$5:$A$64,0)),""))</f>
        <v/>
      </c>
      <c r="E142" s="19"/>
      <c r="F142" s="7" t="str">
        <f aca="false">IF(OR(B142="",D142=""),"",N(C142)*D142*(1-N(E142)))</f>
        <v/>
      </c>
      <c r="G142" s="7" t="str">
        <f aca="false">IF(OR(B142="",D142=""),"",N(C142)*IFERROR(INDEX(المنتجات!$B$5:$B$64,MATCH(B142,المنتجات!$A$5:$A$64,0)),0))</f>
        <v/>
      </c>
      <c r="H142" s="8" t="str">
        <f aca="false">IF(F142="","",F142-G142)</f>
        <v/>
      </c>
    </row>
    <row r="143" customFormat="false" ht="15" hidden="false" customHeight="false" outlineLevel="0" collapsed="false">
      <c r="A143" s="16"/>
      <c r="B143" s="17"/>
      <c r="C143" s="18"/>
      <c r="D143" s="7" t="str">
        <f aca="false">IF(B143="","",IFERROR(INDEX(المنتجات!$C$5:$C$64,MATCH(B143,المنتجات!$A$5:$A$64,0)),""))</f>
        <v/>
      </c>
      <c r="E143" s="19"/>
      <c r="F143" s="7" t="str">
        <f aca="false">IF(OR(B143="",D143=""),"",N(C143)*D143*(1-N(E143)))</f>
        <v/>
      </c>
      <c r="G143" s="7" t="str">
        <f aca="false">IF(OR(B143="",D143=""),"",N(C143)*IFERROR(INDEX(المنتجات!$B$5:$B$64,MATCH(B143,المنتجات!$A$5:$A$64,0)),0))</f>
        <v/>
      </c>
      <c r="H143" s="8" t="str">
        <f aca="false">IF(F143="","",F143-G143)</f>
        <v/>
      </c>
    </row>
    <row r="144" customFormat="false" ht="15" hidden="false" customHeight="false" outlineLevel="0" collapsed="false">
      <c r="A144" s="16"/>
      <c r="B144" s="17"/>
      <c r="C144" s="18"/>
      <c r="D144" s="7" t="str">
        <f aca="false">IF(B144="","",IFERROR(INDEX(المنتجات!$C$5:$C$64,MATCH(B144,المنتجات!$A$5:$A$64,0)),""))</f>
        <v/>
      </c>
      <c r="E144" s="19"/>
      <c r="F144" s="7" t="str">
        <f aca="false">IF(OR(B144="",D144=""),"",N(C144)*D144*(1-N(E144)))</f>
        <v/>
      </c>
      <c r="G144" s="7" t="str">
        <f aca="false">IF(OR(B144="",D144=""),"",N(C144)*IFERROR(INDEX(المنتجات!$B$5:$B$64,MATCH(B144,المنتجات!$A$5:$A$64,0)),0))</f>
        <v/>
      </c>
      <c r="H144" s="8" t="str">
        <f aca="false">IF(F144="","",F144-G144)</f>
        <v/>
      </c>
    </row>
    <row r="145" customFormat="false" ht="15" hidden="false" customHeight="false" outlineLevel="0" collapsed="false">
      <c r="A145" s="16"/>
      <c r="B145" s="17"/>
      <c r="C145" s="18"/>
      <c r="D145" s="7" t="str">
        <f aca="false">IF(B145="","",IFERROR(INDEX(المنتجات!$C$5:$C$64,MATCH(B145,المنتجات!$A$5:$A$64,0)),""))</f>
        <v/>
      </c>
      <c r="E145" s="19"/>
      <c r="F145" s="7" t="str">
        <f aca="false">IF(OR(B145="",D145=""),"",N(C145)*D145*(1-N(E145)))</f>
        <v/>
      </c>
      <c r="G145" s="7" t="str">
        <f aca="false">IF(OR(B145="",D145=""),"",N(C145)*IFERROR(INDEX(المنتجات!$B$5:$B$64,MATCH(B145,المنتجات!$A$5:$A$64,0)),0))</f>
        <v/>
      </c>
      <c r="H145" s="8" t="str">
        <f aca="false">IF(F145="","",F145-G145)</f>
        <v/>
      </c>
    </row>
    <row r="146" customFormat="false" ht="15" hidden="false" customHeight="false" outlineLevel="0" collapsed="false">
      <c r="A146" s="16"/>
      <c r="B146" s="17"/>
      <c r="C146" s="18"/>
      <c r="D146" s="7" t="str">
        <f aca="false">IF(B146="","",IFERROR(INDEX(المنتجات!$C$5:$C$64,MATCH(B146,المنتجات!$A$5:$A$64,0)),""))</f>
        <v/>
      </c>
      <c r="E146" s="19"/>
      <c r="F146" s="7" t="str">
        <f aca="false">IF(OR(B146="",D146=""),"",N(C146)*D146*(1-N(E146)))</f>
        <v/>
      </c>
      <c r="G146" s="7" t="str">
        <f aca="false">IF(OR(B146="",D146=""),"",N(C146)*IFERROR(INDEX(المنتجات!$B$5:$B$64,MATCH(B146,المنتجات!$A$5:$A$64,0)),0))</f>
        <v/>
      </c>
      <c r="H146" s="8" t="str">
        <f aca="false">IF(F146="","",F146-G146)</f>
        <v/>
      </c>
    </row>
    <row r="147" customFormat="false" ht="15" hidden="false" customHeight="false" outlineLevel="0" collapsed="false">
      <c r="A147" s="16"/>
      <c r="B147" s="17"/>
      <c r="C147" s="18"/>
      <c r="D147" s="7" t="str">
        <f aca="false">IF(B147="","",IFERROR(INDEX(المنتجات!$C$5:$C$64,MATCH(B147,المنتجات!$A$5:$A$64,0)),""))</f>
        <v/>
      </c>
      <c r="E147" s="19"/>
      <c r="F147" s="7" t="str">
        <f aca="false">IF(OR(B147="",D147=""),"",N(C147)*D147*(1-N(E147)))</f>
        <v/>
      </c>
      <c r="G147" s="7" t="str">
        <f aca="false">IF(OR(B147="",D147=""),"",N(C147)*IFERROR(INDEX(المنتجات!$B$5:$B$64,MATCH(B147,المنتجات!$A$5:$A$64,0)),0))</f>
        <v/>
      </c>
      <c r="H147" s="8" t="str">
        <f aca="false">IF(F147="","",F147-G147)</f>
        <v/>
      </c>
    </row>
    <row r="148" customFormat="false" ht="15" hidden="false" customHeight="false" outlineLevel="0" collapsed="false">
      <c r="A148" s="16"/>
      <c r="B148" s="17"/>
      <c r="C148" s="18"/>
      <c r="D148" s="7" t="str">
        <f aca="false">IF(B148="","",IFERROR(INDEX(المنتجات!$C$5:$C$64,MATCH(B148,المنتجات!$A$5:$A$64,0)),""))</f>
        <v/>
      </c>
      <c r="E148" s="19"/>
      <c r="F148" s="7" t="str">
        <f aca="false">IF(OR(B148="",D148=""),"",N(C148)*D148*(1-N(E148)))</f>
        <v/>
      </c>
      <c r="G148" s="7" t="str">
        <f aca="false">IF(OR(B148="",D148=""),"",N(C148)*IFERROR(INDEX(المنتجات!$B$5:$B$64,MATCH(B148,المنتجات!$A$5:$A$64,0)),0))</f>
        <v/>
      </c>
      <c r="H148" s="8" t="str">
        <f aca="false">IF(F148="","",F148-G148)</f>
        <v/>
      </c>
    </row>
    <row r="149" customFormat="false" ht="15" hidden="false" customHeight="false" outlineLevel="0" collapsed="false">
      <c r="A149" s="16"/>
      <c r="B149" s="17"/>
      <c r="C149" s="18"/>
      <c r="D149" s="7" t="str">
        <f aca="false">IF(B149="","",IFERROR(INDEX(المنتجات!$C$5:$C$64,MATCH(B149,المنتجات!$A$5:$A$64,0)),""))</f>
        <v/>
      </c>
      <c r="E149" s="19"/>
      <c r="F149" s="7" t="str">
        <f aca="false">IF(OR(B149="",D149=""),"",N(C149)*D149*(1-N(E149)))</f>
        <v/>
      </c>
      <c r="G149" s="7" t="str">
        <f aca="false">IF(OR(B149="",D149=""),"",N(C149)*IFERROR(INDEX(المنتجات!$B$5:$B$64,MATCH(B149,المنتجات!$A$5:$A$64,0)),0))</f>
        <v/>
      </c>
      <c r="H149" s="8" t="str">
        <f aca="false">IF(F149="","",F149-G149)</f>
        <v/>
      </c>
    </row>
    <row r="150" customFormat="false" ht="15" hidden="false" customHeight="false" outlineLevel="0" collapsed="false">
      <c r="A150" s="16"/>
      <c r="B150" s="17"/>
      <c r="C150" s="18"/>
      <c r="D150" s="7" t="str">
        <f aca="false">IF(B150="","",IFERROR(INDEX(المنتجات!$C$5:$C$64,MATCH(B150,المنتجات!$A$5:$A$64,0)),""))</f>
        <v/>
      </c>
      <c r="E150" s="19"/>
      <c r="F150" s="7" t="str">
        <f aca="false">IF(OR(B150="",D150=""),"",N(C150)*D150*(1-N(E150)))</f>
        <v/>
      </c>
      <c r="G150" s="7" t="str">
        <f aca="false">IF(OR(B150="",D150=""),"",N(C150)*IFERROR(INDEX(المنتجات!$B$5:$B$64,MATCH(B150,المنتجات!$A$5:$A$64,0)),0))</f>
        <v/>
      </c>
      <c r="H150" s="8" t="str">
        <f aca="false">IF(F150="","",F150-G150)</f>
        <v/>
      </c>
    </row>
    <row r="151" customFormat="false" ht="15" hidden="false" customHeight="false" outlineLevel="0" collapsed="false">
      <c r="A151" s="16"/>
      <c r="B151" s="17"/>
      <c r="C151" s="18"/>
      <c r="D151" s="7" t="str">
        <f aca="false">IF(B151="","",IFERROR(INDEX(المنتجات!$C$5:$C$64,MATCH(B151,المنتجات!$A$5:$A$64,0)),""))</f>
        <v/>
      </c>
      <c r="E151" s="19"/>
      <c r="F151" s="7" t="str">
        <f aca="false">IF(OR(B151="",D151=""),"",N(C151)*D151*(1-N(E151)))</f>
        <v/>
      </c>
      <c r="G151" s="7" t="str">
        <f aca="false">IF(OR(B151="",D151=""),"",N(C151)*IFERROR(INDEX(المنتجات!$B$5:$B$64,MATCH(B151,المنتجات!$A$5:$A$64,0)),0))</f>
        <v/>
      </c>
      <c r="H151" s="8" t="str">
        <f aca="false">IF(F151="","",F151-G151)</f>
        <v/>
      </c>
    </row>
    <row r="152" customFormat="false" ht="15" hidden="false" customHeight="false" outlineLevel="0" collapsed="false">
      <c r="A152" s="16"/>
      <c r="B152" s="17"/>
      <c r="C152" s="18"/>
      <c r="D152" s="7" t="str">
        <f aca="false">IF(B152="","",IFERROR(INDEX(المنتجات!$C$5:$C$64,MATCH(B152,المنتجات!$A$5:$A$64,0)),""))</f>
        <v/>
      </c>
      <c r="E152" s="19"/>
      <c r="F152" s="7" t="str">
        <f aca="false">IF(OR(B152="",D152=""),"",N(C152)*D152*(1-N(E152)))</f>
        <v/>
      </c>
      <c r="G152" s="7" t="str">
        <f aca="false">IF(OR(B152="",D152=""),"",N(C152)*IFERROR(INDEX(المنتجات!$B$5:$B$64,MATCH(B152,المنتجات!$A$5:$A$64,0)),0))</f>
        <v/>
      </c>
      <c r="H152" s="8" t="str">
        <f aca="false">IF(F152="","",F152-G152)</f>
        <v/>
      </c>
    </row>
    <row r="153" customFormat="false" ht="15" hidden="false" customHeight="false" outlineLevel="0" collapsed="false">
      <c r="A153" s="16"/>
      <c r="B153" s="17"/>
      <c r="C153" s="18"/>
      <c r="D153" s="7" t="str">
        <f aca="false">IF(B153="","",IFERROR(INDEX(المنتجات!$C$5:$C$64,MATCH(B153,المنتجات!$A$5:$A$64,0)),""))</f>
        <v/>
      </c>
      <c r="E153" s="19"/>
      <c r="F153" s="7" t="str">
        <f aca="false">IF(OR(B153="",D153=""),"",N(C153)*D153*(1-N(E153)))</f>
        <v/>
      </c>
      <c r="G153" s="7" t="str">
        <f aca="false">IF(OR(B153="",D153=""),"",N(C153)*IFERROR(INDEX(المنتجات!$B$5:$B$64,MATCH(B153,المنتجات!$A$5:$A$64,0)),0))</f>
        <v/>
      </c>
      <c r="H153" s="8" t="str">
        <f aca="false">IF(F153="","",F153-G153)</f>
        <v/>
      </c>
    </row>
    <row r="154" customFormat="false" ht="15" hidden="false" customHeight="false" outlineLevel="0" collapsed="false">
      <c r="A154" s="16"/>
      <c r="B154" s="17"/>
      <c r="C154" s="18"/>
      <c r="D154" s="7" t="str">
        <f aca="false">IF(B154="","",IFERROR(INDEX(المنتجات!$C$5:$C$64,MATCH(B154,المنتجات!$A$5:$A$64,0)),""))</f>
        <v/>
      </c>
      <c r="E154" s="19"/>
      <c r="F154" s="7" t="str">
        <f aca="false">IF(OR(B154="",D154=""),"",N(C154)*D154*(1-N(E154)))</f>
        <v/>
      </c>
      <c r="G154" s="7" t="str">
        <f aca="false">IF(OR(B154="",D154=""),"",N(C154)*IFERROR(INDEX(المنتجات!$B$5:$B$64,MATCH(B154,المنتجات!$A$5:$A$64,0)),0))</f>
        <v/>
      </c>
      <c r="H154" s="8" t="str">
        <f aca="false">IF(F154="","",F154-G154)</f>
        <v/>
      </c>
    </row>
    <row r="155" customFormat="false" ht="15" hidden="false" customHeight="false" outlineLevel="0" collapsed="false">
      <c r="A155" s="16"/>
      <c r="B155" s="17"/>
      <c r="C155" s="18"/>
      <c r="D155" s="7" t="str">
        <f aca="false">IF(B155="","",IFERROR(INDEX(المنتجات!$C$5:$C$64,MATCH(B155,المنتجات!$A$5:$A$64,0)),""))</f>
        <v/>
      </c>
      <c r="E155" s="19"/>
      <c r="F155" s="7" t="str">
        <f aca="false">IF(OR(B155="",D155=""),"",N(C155)*D155*(1-N(E155)))</f>
        <v/>
      </c>
      <c r="G155" s="7" t="str">
        <f aca="false">IF(OR(B155="",D155=""),"",N(C155)*IFERROR(INDEX(المنتجات!$B$5:$B$64,MATCH(B155,المنتجات!$A$5:$A$64,0)),0))</f>
        <v/>
      </c>
      <c r="H155" s="8" t="str">
        <f aca="false">IF(F155="","",F155-G155)</f>
        <v/>
      </c>
    </row>
    <row r="156" customFormat="false" ht="15" hidden="false" customHeight="false" outlineLevel="0" collapsed="false">
      <c r="A156" s="16"/>
      <c r="B156" s="17"/>
      <c r="C156" s="18"/>
      <c r="D156" s="7" t="str">
        <f aca="false">IF(B156="","",IFERROR(INDEX(المنتجات!$C$5:$C$64,MATCH(B156,المنتجات!$A$5:$A$64,0)),""))</f>
        <v/>
      </c>
      <c r="E156" s="19"/>
      <c r="F156" s="7" t="str">
        <f aca="false">IF(OR(B156="",D156=""),"",N(C156)*D156*(1-N(E156)))</f>
        <v/>
      </c>
      <c r="G156" s="7" t="str">
        <f aca="false">IF(OR(B156="",D156=""),"",N(C156)*IFERROR(INDEX(المنتجات!$B$5:$B$64,MATCH(B156,المنتجات!$A$5:$A$64,0)),0))</f>
        <v/>
      </c>
      <c r="H156" s="8" t="str">
        <f aca="false">IF(F156="","",F156-G156)</f>
        <v/>
      </c>
    </row>
    <row r="157" customFormat="false" ht="15" hidden="false" customHeight="false" outlineLevel="0" collapsed="false">
      <c r="A157" s="16"/>
      <c r="B157" s="17"/>
      <c r="C157" s="18"/>
      <c r="D157" s="7" t="str">
        <f aca="false">IF(B157="","",IFERROR(INDEX(المنتجات!$C$5:$C$64,MATCH(B157,المنتجات!$A$5:$A$64,0)),""))</f>
        <v/>
      </c>
      <c r="E157" s="19"/>
      <c r="F157" s="7" t="str">
        <f aca="false">IF(OR(B157="",D157=""),"",N(C157)*D157*(1-N(E157)))</f>
        <v/>
      </c>
      <c r="G157" s="7" t="str">
        <f aca="false">IF(OR(B157="",D157=""),"",N(C157)*IFERROR(INDEX(المنتجات!$B$5:$B$64,MATCH(B157,المنتجات!$A$5:$A$64,0)),0))</f>
        <v/>
      </c>
      <c r="H157" s="8" t="str">
        <f aca="false">IF(F157="","",F157-G157)</f>
        <v/>
      </c>
    </row>
    <row r="158" customFormat="false" ht="15" hidden="false" customHeight="false" outlineLevel="0" collapsed="false">
      <c r="A158" s="16"/>
      <c r="B158" s="17"/>
      <c r="C158" s="18"/>
      <c r="D158" s="7" t="str">
        <f aca="false">IF(B158="","",IFERROR(INDEX(المنتجات!$C$5:$C$64,MATCH(B158,المنتجات!$A$5:$A$64,0)),""))</f>
        <v/>
      </c>
      <c r="E158" s="19"/>
      <c r="F158" s="7" t="str">
        <f aca="false">IF(OR(B158="",D158=""),"",N(C158)*D158*(1-N(E158)))</f>
        <v/>
      </c>
      <c r="G158" s="7" t="str">
        <f aca="false">IF(OR(B158="",D158=""),"",N(C158)*IFERROR(INDEX(المنتجات!$B$5:$B$64,MATCH(B158,المنتجات!$A$5:$A$64,0)),0))</f>
        <v/>
      </c>
      <c r="H158" s="8" t="str">
        <f aca="false">IF(F158="","",F158-G158)</f>
        <v/>
      </c>
    </row>
    <row r="159" customFormat="false" ht="15" hidden="false" customHeight="false" outlineLevel="0" collapsed="false">
      <c r="A159" s="16"/>
      <c r="B159" s="17"/>
      <c r="C159" s="18"/>
      <c r="D159" s="7" t="str">
        <f aca="false">IF(B159="","",IFERROR(INDEX(المنتجات!$C$5:$C$64,MATCH(B159,المنتجات!$A$5:$A$64,0)),""))</f>
        <v/>
      </c>
      <c r="E159" s="19"/>
      <c r="F159" s="7" t="str">
        <f aca="false">IF(OR(B159="",D159=""),"",N(C159)*D159*(1-N(E159)))</f>
        <v/>
      </c>
      <c r="G159" s="7" t="str">
        <f aca="false">IF(OR(B159="",D159=""),"",N(C159)*IFERROR(INDEX(المنتجات!$B$5:$B$64,MATCH(B159,المنتجات!$A$5:$A$64,0)),0))</f>
        <v/>
      </c>
      <c r="H159" s="8" t="str">
        <f aca="false">IF(F159="","",F159-G159)</f>
        <v/>
      </c>
    </row>
    <row r="160" customFormat="false" ht="15" hidden="false" customHeight="false" outlineLevel="0" collapsed="false">
      <c r="A160" s="16"/>
      <c r="B160" s="17"/>
      <c r="C160" s="18"/>
      <c r="D160" s="7" t="str">
        <f aca="false">IF(B160="","",IFERROR(INDEX(المنتجات!$C$5:$C$64,MATCH(B160,المنتجات!$A$5:$A$64,0)),""))</f>
        <v/>
      </c>
      <c r="E160" s="19"/>
      <c r="F160" s="7" t="str">
        <f aca="false">IF(OR(B160="",D160=""),"",N(C160)*D160*(1-N(E160)))</f>
        <v/>
      </c>
      <c r="G160" s="7" t="str">
        <f aca="false">IF(OR(B160="",D160=""),"",N(C160)*IFERROR(INDEX(المنتجات!$B$5:$B$64,MATCH(B160,المنتجات!$A$5:$A$64,0)),0))</f>
        <v/>
      </c>
      <c r="H160" s="8" t="str">
        <f aca="false">IF(F160="","",F160-G160)</f>
        <v/>
      </c>
    </row>
    <row r="161" customFormat="false" ht="15" hidden="false" customHeight="false" outlineLevel="0" collapsed="false">
      <c r="A161" s="16"/>
      <c r="B161" s="17"/>
      <c r="C161" s="18"/>
      <c r="D161" s="7" t="str">
        <f aca="false">IF(B161="","",IFERROR(INDEX(المنتجات!$C$5:$C$64,MATCH(B161,المنتجات!$A$5:$A$64,0)),""))</f>
        <v/>
      </c>
      <c r="E161" s="19"/>
      <c r="F161" s="7" t="str">
        <f aca="false">IF(OR(B161="",D161=""),"",N(C161)*D161*(1-N(E161)))</f>
        <v/>
      </c>
      <c r="G161" s="7" t="str">
        <f aca="false">IF(OR(B161="",D161=""),"",N(C161)*IFERROR(INDEX(المنتجات!$B$5:$B$64,MATCH(B161,المنتجات!$A$5:$A$64,0)),0))</f>
        <v/>
      </c>
      <c r="H161" s="8" t="str">
        <f aca="false">IF(F161="","",F161-G161)</f>
        <v/>
      </c>
    </row>
    <row r="162" customFormat="false" ht="15" hidden="false" customHeight="false" outlineLevel="0" collapsed="false">
      <c r="A162" s="16"/>
      <c r="B162" s="17"/>
      <c r="C162" s="18"/>
      <c r="D162" s="7" t="str">
        <f aca="false">IF(B162="","",IFERROR(INDEX(المنتجات!$C$5:$C$64,MATCH(B162,المنتجات!$A$5:$A$64,0)),""))</f>
        <v/>
      </c>
      <c r="E162" s="19"/>
      <c r="F162" s="7" t="str">
        <f aca="false">IF(OR(B162="",D162=""),"",N(C162)*D162*(1-N(E162)))</f>
        <v/>
      </c>
      <c r="G162" s="7" t="str">
        <f aca="false">IF(OR(B162="",D162=""),"",N(C162)*IFERROR(INDEX(المنتجات!$B$5:$B$64,MATCH(B162,المنتجات!$A$5:$A$64,0)),0))</f>
        <v/>
      </c>
      <c r="H162" s="8" t="str">
        <f aca="false">IF(F162="","",F162-G162)</f>
        <v/>
      </c>
    </row>
    <row r="163" customFormat="false" ht="15" hidden="false" customHeight="false" outlineLevel="0" collapsed="false">
      <c r="A163" s="16"/>
      <c r="B163" s="17"/>
      <c r="C163" s="18"/>
      <c r="D163" s="7" t="str">
        <f aca="false">IF(B163="","",IFERROR(INDEX(المنتجات!$C$5:$C$64,MATCH(B163,المنتجات!$A$5:$A$64,0)),""))</f>
        <v/>
      </c>
      <c r="E163" s="19"/>
      <c r="F163" s="7" t="str">
        <f aca="false">IF(OR(B163="",D163=""),"",N(C163)*D163*(1-N(E163)))</f>
        <v/>
      </c>
      <c r="G163" s="7" t="str">
        <f aca="false">IF(OR(B163="",D163=""),"",N(C163)*IFERROR(INDEX(المنتجات!$B$5:$B$64,MATCH(B163,المنتجات!$A$5:$A$64,0)),0))</f>
        <v/>
      </c>
      <c r="H163" s="8" t="str">
        <f aca="false">IF(F163="","",F163-G163)</f>
        <v/>
      </c>
    </row>
    <row r="164" customFormat="false" ht="15" hidden="false" customHeight="false" outlineLevel="0" collapsed="false">
      <c r="A164" s="16"/>
      <c r="B164" s="17"/>
      <c r="C164" s="18"/>
      <c r="D164" s="7" t="str">
        <f aca="false">IF(B164="","",IFERROR(INDEX(المنتجات!$C$5:$C$64,MATCH(B164,المنتجات!$A$5:$A$64,0)),""))</f>
        <v/>
      </c>
      <c r="E164" s="19"/>
      <c r="F164" s="7" t="str">
        <f aca="false">IF(OR(B164="",D164=""),"",N(C164)*D164*(1-N(E164)))</f>
        <v/>
      </c>
      <c r="G164" s="7" t="str">
        <f aca="false">IF(OR(B164="",D164=""),"",N(C164)*IFERROR(INDEX(المنتجات!$B$5:$B$64,MATCH(B164,المنتجات!$A$5:$A$64,0)),0))</f>
        <v/>
      </c>
      <c r="H164" s="8" t="str">
        <f aca="false">IF(F164="","",F164-G164)</f>
        <v/>
      </c>
    </row>
    <row r="165" customFormat="false" ht="15" hidden="false" customHeight="false" outlineLevel="0" collapsed="false">
      <c r="A165" s="16"/>
      <c r="B165" s="17"/>
      <c r="C165" s="18"/>
      <c r="D165" s="7" t="str">
        <f aca="false">IF(B165="","",IFERROR(INDEX(المنتجات!$C$5:$C$64,MATCH(B165,المنتجات!$A$5:$A$64,0)),""))</f>
        <v/>
      </c>
      <c r="E165" s="19"/>
      <c r="F165" s="7" t="str">
        <f aca="false">IF(OR(B165="",D165=""),"",N(C165)*D165*(1-N(E165)))</f>
        <v/>
      </c>
      <c r="G165" s="7" t="str">
        <f aca="false">IF(OR(B165="",D165=""),"",N(C165)*IFERROR(INDEX(المنتجات!$B$5:$B$64,MATCH(B165,المنتجات!$A$5:$A$64,0)),0))</f>
        <v/>
      </c>
      <c r="H165" s="8" t="str">
        <f aca="false">IF(F165="","",F165-G165)</f>
        <v/>
      </c>
    </row>
    <row r="166" customFormat="false" ht="15" hidden="false" customHeight="false" outlineLevel="0" collapsed="false">
      <c r="A166" s="16"/>
      <c r="B166" s="17"/>
      <c r="C166" s="18"/>
      <c r="D166" s="7" t="str">
        <f aca="false">IF(B166="","",IFERROR(INDEX(المنتجات!$C$5:$C$64,MATCH(B166,المنتجات!$A$5:$A$64,0)),""))</f>
        <v/>
      </c>
      <c r="E166" s="19"/>
      <c r="F166" s="7" t="str">
        <f aca="false">IF(OR(B166="",D166=""),"",N(C166)*D166*(1-N(E166)))</f>
        <v/>
      </c>
      <c r="G166" s="7" t="str">
        <f aca="false">IF(OR(B166="",D166=""),"",N(C166)*IFERROR(INDEX(المنتجات!$B$5:$B$64,MATCH(B166,المنتجات!$A$5:$A$64,0)),0))</f>
        <v/>
      </c>
      <c r="H166" s="8" t="str">
        <f aca="false">IF(F166="","",F166-G166)</f>
        <v/>
      </c>
    </row>
    <row r="167" customFormat="false" ht="15" hidden="false" customHeight="false" outlineLevel="0" collapsed="false">
      <c r="A167" s="16"/>
      <c r="B167" s="17"/>
      <c r="C167" s="18"/>
      <c r="D167" s="7" t="str">
        <f aca="false">IF(B167="","",IFERROR(INDEX(المنتجات!$C$5:$C$64,MATCH(B167,المنتجات!$A$5:$A$64,0)),""))</f>
        <v/>
      </c>
      <c r="E167" s="19"/>
      <c r="F167" s="7" t="str">
        <f aca="false">IF(OR(B167="",D167=""),"",N(C167)*D167*(1-N(E167)))</f>
        <v/>
      </c>
      <c r="G167" s="7" t="str">
        <f aca="false">IF(OR(B167="",D167=""),"",N(C167)*IFERROR(INDEX(المنتجات!$B$5:$B$64,MATCH(B167,المنتجات!$A$5:$A$64,0)),0))</f>
        <v/>
      </c>
      <c r="H167" s="8" t="str">
        <f aca="false">IF(F167="","",F167-G167)</f>
        <v/>
      </c>
    </row>
    <row r="168" customFormat="false" ht="15" hidden="false" customHeight="false" outlineLevel="0" collapsed="false">
      <c r="A168" s="16"/>
      <c r="B168" s="17"/>
      <c r="C168" s="18"/>
      <c r="D168" s="7" t="str">
        <f aca="false">IF(B168="","",IFERROR(INDEX(المنتجات!$C$5:$C$64,MATCH(B168,المنتجات!$A$5:$A$64,0)),""))</f>
        <v/>
      </c>
      <c r="E168" s="19"/>
      <c r="F168" s="7" t="str">
        <f aca="false">IF(OR(B168="",D168=""),"",N(C168)*D168*(1-N(E168)))</f>
        <v/>
      </c>
      <c r="G168" s="7" t="str">
        <f aca="false">IF(OR(B168="",D168=""),"",N(C168)*IFERROR(INDEX(المنتجات!$B$5:$B$64,MATCH(B168,المنتجات!$A$5:$A$64,0)),0))</f>
        <v/>
      </c>
      <c r="H168" s="8" t="str">
        <f aca="false">IF(F168="","",F168-G168)</f>
        <v/>
      </c>
    </row>
    <row r="169" customFormat="false" ht="15" hidden="false" customHeight="false" outlineLevel="0" collapsed="false">
      <c r="A169" s="16"/>
      <c r="B169" s="17"/>
      <c r="C169" s="18"/>
      <c r="D169" s="7" t="str">
        <f aca="false">IF(B169="","",IFERROR(INDEX(المنتجات!$C$5:$C$64,MATCH(B169,المنتجات!$A$5:$A$64,0)),""))</f>
        <v/>
      </c>
      <c r="E169" s="19"/>
      <c r="F169" s="7" t="str">
        <f aca="false">IF(OR(B169="",D169=""),"",N(C169)*D169*(1-N(E169)))</f>
        <v/>
      </c>
      <c r="G169" s="7" t="str">
        <f aca="false">IF(OR(B169="",D169=""),"",N(C169)*IFERROR(INDEX(المنتجات!$B$5:$B$64,MATCH(B169,المنتجات!$A$5:$A$64,0)),0))</f>
        <v/>
      </c>
      <c r="H169" s="8" t="str">
        <f aca="false">IF(F169="","",F169-G169)</f>
        <v/>
      </c>
    </row>
    <row r="170" customFormat="false" ht="15" hidden="false" customHeight="false" outlineLevel="0" collapsed="false">
      <c r="A170" s="16"/>
      <c r="B170" s="17"/>
      <c r="C170" s="18"/>
      <c r="D170" s="7" t="str">
        <f aca="false">IF(B170="","",IFERROR(INDEX(المنتجات!$C$5:$C$64,MATCH(B170,المنتجات!$A$5:$A$64,0)),""))</f>
        <v/>
      </c>
      <c r="E170" s="19"/>
      <c r="F170" s="7" t="str">
        <f aca="false">IF(OR(B170="",D170=""),"",N(C170)*D170*(1-N(E170)))</f>
        <v/>
      </c>
      <c r="G170" s="7" t="str">
        <f aca="false">IF(OR(B170="",D170=""),"",N(C170)*IFERROR(INDEX(المنتجات!$B$5:$B$64,MATCH(B170,المنتجات!$A$5:$A$64,0)),0))</f>
        <v/>
      </c>
      <c r="H170" s="8" t="str">
        <f aca="false">IF(F170="","",F170-G170)</f>
        <v/>
      </c>
    </row>
    <row r="171" customFormat="false" ht="15" hidden="false" customHeight="false" outlineLevel="0" collapsed="false">
      <c r="A171" s="16"/>
      <c r="B171" s="17"/>
      <c r="C171" s="18"/>
      <c r="D171" s="7" t="str">
        <f aca="false">IF(B171="","",IFERROR(INDEX(المنتجات!$C$5:$C$64,MATCH(B171,المنتجات!$A$5:$A$64,0)),""))</f>
        <v/>
      </c>
      <c r="E171" s="19"/>
      <c r="F171" s="7" t="str">
        <f aca="false">IF(OR(B171="",D171=""),"",N(C171)*D171*(1-N(E171)))</f>
        <v/>
      </c>
      <c r="G171" s="7" t="str">
        <f aca="false">IF(OR(B171="",D171=""),"",N(C171)*IFERROR(INDEX(المنتجات!$B$5:$B$64,MATCH(B171,المنتجات!$A$5:$A$64,0)),0))</f>
        <v/>
      </c>
      <c r="H171" s="8" t="str">
        <f aca="false">IF(F171="","",F171-G171)</f>
        <v/>
      </c>
    </row>
    <row r="172" customFormat="false" ht="15" hidden="false" customHeight="false" outlineLevel="0" collapsed="false">
      <c r="A172" s="16"/>
      <c r="B172" s="17"/>
      <c r="C172" s="18"/>
      <c r="D172" s="7" t="str">
        <f aca="false">IF(B172="","",IFERROR(INDEX(المنتجات!$C$5:$C$64,MATCH(B172,المنتجات!$A$5:$A$64,0)),""))</f>
        <v/>
      </c>
      <c r="E172" s="19"/>
      <c r="F172" s="7" t="str">
        <f aca="false">IF(OR(B172="",D172=""),"",N(C172)*D172*(1-N(E172)))</f>
        <v/>
      </c>
      <c r="G172" s="7" t="str">
        <f aca="false">IF(OR(B172="",D172=""),"",N(C172)*IFERROR(INDEX(المنتجات!$B$5:$B$64,MATCH(B172,المنتجات!$A$5:$A$64,0)),0))</f>
        <v/>
      </c>
      <c r="H172" s="8" t="str">
        <f aca="false">IF(F172="","",F172-G172)</f>
        <v/>
      </c>
    </row>
    <row r="173" customFormat="false" ht="15" hidden="false" customHeight="false" outlineLevel="0" collapsed="false">
      <c r="A173" s="16"/>
      <c r="B173" s="17"/>
      <c r="C173" s="18"/>
      <c r="D173" s="7" t="str">
        <f aca="false">IF(B173="","",IFERROR(INDEX(المنتجات!$C$5:$C$64,MATCH(B173,المنتجات!$A$5:$A$64,0)),""))</f>
        <v/>
      </c>
      <c r="E173" s="19"/>
      <c r="F173" s="7" t="str">
        <f aca="false">IF(OR(B173="",D173=""),"",N(C173)*D173*(1-N(E173)))</f>
        <v/>
      </c>
      <c r="G173" s="7" t="str">
        <f aca="false">IF(OR(B173="",D173=""),"",N(C173)*IFERROR(INDEX(المنتجات!$B$5:$B$64,MATCH(B173,المنتجات!$A$5:$A$64,0)),0))</f>
        <v/>
      </c>
      <c r="H173" s="8" t="str">
        <f aca="false">IF(F173="","",F173-G173)</f>
        <v/>
      </c>
    </row>
    <row r="174" customFormat="false" ht="15" hidden="false" customHeight="false" outlineLevel="0" collapsed="false">
      <c r="A174" s="16"/>
      <c r="B174" s="17"/>
      <c r="C174" s="18"/>
      <c r="D174" s="7" t="str">
        <f aca="false">IF(B174="","",IFERROR(INDEX(المنتجات!$C$5:$C$64,MATCH(B174,المنتجات!$A$5:$A$64,0)),""))</f>
        <v/>
      </c>
      <c r="E174" s="19"/>
      <c r="F174" s="7" t="str">
        <f aca="false">IF(OR(B174="",D174=""),"",N(C174)*D174*(1-N(E174)))</f>
        <v/>
      </c>
      <c r="G174" s="7" t="str">
        <f aca="false">IF(OR(B174="",D174=""),"",N(C174)*IFERROR(INDEX(المنتجات!$B$5:$B$64,MATCH(B174,المنتجات!$A$5:$A$64,0)),0))</f>
        <v/>
      </c>
      <c r="H174" s="8" t="str">
        <f aca="false">IF(F174="","",F174-G174)</f>
        <v/>
      </c>
    </row>
    <row r="175" customFormat="false" ht="15" hidden="false" customHeight="false" outlineLevel="0" collapsed="false">
      <c r="A175" s="16"/>
      <c r="B175" s="17"/>
      <c r="C175" s="18"/>
      <c r="D175" s="7" t="str">
        <f aca="false">IF(B175="","",IFERROR(INDEX(المنتجات!$C$5:$C$64,MATCH(B175,المنتجات!$A$5:$A$64,0)),""))</f>
        <v/>
      </c>
      <c r="E175" s="19"/>
      <c r="F175" s="7" t="str">
        <f aca="false">IF(OR(B175="",D175=""),"",N(C175)*D175*(1-N(E175)))</f>
        <v/>
      </c>
      <c r="G175" s="7" t="str">
        <f aca="false">IF(OR(B175="",D175=""),"",N(C175)*IFERROR(INDEX(المنتجات!$B$5:$B$64,MATCH(B175,المنتجات!$A$5:$A$64,0)),0))</f>
        <v/>
      </c>
      <c r="H175" s="8" t="str">
        <f aca="false">IF(F175="","",F175-G175)</f>
        <v/>
      </c>
    </row>
    <row r="176" customFormat="false" ht="15" hidden="false" customHeight="false" outlineLevel="0" collapsed="false">
      <c r="A176" s="16"/>
      <c r="B176" s="17"/>
      <c r="C176" s="18"/>
      <c r="D176" s="7" t="str">
        <f aca="false">IF(B176="","",IFERROR(INDEX(المنتجات!$C$5:$C$64,MATCH(B176,المنتجات!$A$5:$A$64,0)),""))</f>
        <v/>
      </c>
      <c r="E176" s="19"/>
      <c r="F176" s="7" t="str">
        <f aca="false">IF(OR(B176="",D176=""),"",N(C176)*D176*(1-N(E176)))</f>
        <v/>
      </c>
      <c r="G176" s="7" t="str">
        <f aca="false">IF(OR(B176="",D176=""),"",N(C176)*IFERROR(INDEX(المنتجات!$B$5:$B$64,MATCH(B176,المنتجات!$A$5:$A$64,0)),0))</f>
        <v/>
      </c>
      <c r="H176" s="8" t="str">
        <f aca="false">IF(F176="","",F176-G176)</f>
        <v/>
      </c>
    </row>
    <row r="177" customFormat="false" ht="15" hidden="false" customHeight="false" outlineLevel="0" collapsed="false">
      <c r="A177" s="16"/>
      <c r="B177" s="17"/>
      <c r="C177" s="18"/>
      <c r="D177" s="7" t="str">
        <f aca="false">IF(B177="","",IFERROR(INDEX(المنتجات!$C$5:$C$64,MATCH(B177,المنتجات!$A$5:$A$64,0)),""))</f>
        <v/>
      </c>
      <c r="E177" s="19"/>
      <c r="F177" s="7" t="str">
        <f aca="false">IF(OR(B177="",D177=""),"",N(C177)*D177*(1-N(E177)))</f>
        <v/>
      </c>
      <c r="G177" s="7" t="str">
        <f aca="false">IF(OR(B177="",D177=""),"",N(C177)*IFERROR(INDEX(المنتجات!$B$5:$B$64,MATCH(B177,المنتجات!$A$5:$A$64,0)),0))</f>
        <v/>
      </c>
      <c r="H177" s="8" t="str">
        <f aca="false">IF(F177="","",F177-G177)</f>
        <v/>
      </c>
    </row>
    <row r="178" customFormat="false" ht="15" hidden="false" customHeight="false" outlineLevel="0" collapsed="false">
      <c r="A178" s="16"/>
      <c r="B178" s="17"/>
      <c r="C178" s="18"/>
      <c r="D178" s="7" t="str">
        <f aca="false">IF(B178="","",IFERROR(INDEX(المنتجات!$C$5:$C$64,MATCH(B178,المنتجات!$A$5:$A$64,0)),""))</f>
        <v/>
      </c>
      <c r="E178" s="19"/>
      <c r="F178" s="7" t="str">
        <f aca="false">IF(OR(B178="",D178=""),"",N(C178)*D178*(1-N(E178)))</f>
        <v/>
      </c>
      <c r="G178" s="7" t="str">
        <f aca="false">IF(OR(B178="",D178=""),"",N(C178)*IFERROR(INDEX(المنتجات!$B$5:$B$64,MATCH(B178,المنتجات!$A$5:$A$64,0)),0))</f>
        <v/>
      </c>
      <c r="H178" s="8" t="str">
        <f aca="false">IF(F178="","",F178-G178)</f>
        <v/>
      </c>
    </row>
    <row r="179" customFormat="false" ht="15" hidden="false" customHeight="false" outlineLevel="0" collapsed="false">
      <c r="A179" s="16"/>
      <c r="B179" s="17"/>
      <c r="C179" s="18"/>
      <c r="D179" s="7" t="str">
        <f aca="false">IF(B179="","",IFERROR(INDEX(المنتجات!$C$5:$C$64,MATCH(B179,المنتجات!$A$5:$A$64,0)),""))</f>
        <v/>
      </c>
      <c r="E179" s="19"/>
      <c r="F179" s="7" t="str">
        <f aca="false">IF(OR(B179="",D179=""),"",N(C179)*D179*(1-N(E179)))</f>
        <v/>
      </c>
      <c r="G179" s="7" t="str">
        <f aca="false">IF(OR(B179="",D179=""),"",N(C179)*IFERROR(INDEX(المنتجات!$B$5:$B$64,MATCH(B179,المنتجات!$A$5:$A$64,0)),0))</f>
        <v/>
      </c>
      <c r="H179" s="8" t="str">
        <f aca="false">IF(F179="","",F179-G179)</f>
        <v/>
      </c>
    </row>
    <row r="180" customFormat="false" ht="15" hidden="false" customHeight="false" outlineLevel="0" collapsed="false">
      <c r="A180" s="16"/>
      <c r="B180" s="17"/>
      <c r="C180" s="18"/>
      <c r="D180" s="7" t="str">
        <f aca="false">IF(B180="","",IFERROR(INDEX(المنتجات!$C$5:$C$64,MATCH(B180,المنتجات!$A$5:$A$64,0)),""))</f>
        <v/>
      </c>
      <c r="E180" s="19"/>
      <c r="F180" s="7" t="str">
        <f aca="false">IF(OR(B180="",D180=""),"",N(C180)*D180*(1-N(E180)))</f>
        <v/>
      </c>
      <c r="G180" s="7" t="str">
        <f aca="false">IF(OR(B180="",D180=""),"",N(C180)*IFERROR(INDEX(المنتجات!$B$5:$B$64,MATCH(B180,المنتجات!$A$5:$A$64,0)),0))</f>
        <v/>
      </c>
      <c r="H180" s="8" t="str">
        <f aca="false">IF(F180="","",F180-G180)</f>
        <v/>
      </c>
    </row>
    <row r="181" customFormat="false" ht="15" hidden="false" customHeight="false" outlineLevel="0" collapsed="false">
      <c r="A181" s="16"/>
      <c r="B181" s="17"/>
      <c r="C181" s="18"/>
      <c r="D181" s="7" t="str">
        <f aca="false">IF(B181="","",IFERROR(INDEX(المنتجات!$C$5:$C$64,MATCH(B181,المنتجات!$A$5:$A$64,0)),""))</f>
        <v/>
      </c>
      <c r="E181" s="19"/>
      <c r="F181" s="7" t="str">
        <f aca="false">IF(OR(B181="",D181=""),"",N(C181)*D181*(1-N(E181)))</f>
        <v/>
      </c>
      <c r="G181" s="7" t="str">
        <f aca="false">IF(OR(B181="",D181=""),"",N(C181)*IFERROR(INDEX(المنتجات!$B$5:$B$64,MATCH(B181,المنتجات!$A$5:$A$64,0)),0))</f>
        <v/>
      </c>
      <c r="H181" s="8" t="str">
        <f aca="false">IF(F181="","",F181-G181)</f>
        <v/>
      </c>
    </row>
    <row r="182" customFormat="false" ht="15" hidden="false" customHeight="false" outlineLevel="0" collapsed="false">
      <c r="A182" s="16"/>
      <c r="B182" s="17"/>
      <c r="C182" s="18"/>
      <c r="D182" s="7" t="str">
        <f aca="false">IF(B182="","",IFERROR(INDEX(المنتجات!$C$5:$C$64,MATCH(B182,المنتجات!$A$5:$A$64,0)),""))</f>
        <v/>
      </c>
      <c r="E182" s="19"/>
      <c r="F182" s="7" t="str">
        <f aca="false">IF(OR(B182="",D182=""),"",N(C182)*D182*(1-N(E182)))</f>
        <v/>
      </c>
      <c r="G182" s="7" t="str">
        <f aca="false">IF(OR(B182="",D182=""),"",N(C182)*IFERROR(INDEX(المنتجات!$B$5:$B$64,MATCH(B182,المنتجات!$A$5:$A$64,0)),0))</f>
        <v/>
      </c>
      <c r="H182" s="8" t="str">
        <f aca="false">IF(F182="","",F182-G182)</f>
        <v/>
      </c>
    </row>
    <row r="183" customFormat="false" ht="15" hidden="false" customHeight="false" outlineLevel="0" collapsed="false">
      <c r="A183" s="16"/>
      <c r="B183" s="17"/>
      <c r="C183" s="18"/>
      <c r="D183" s="7" t="str">
        <f aca="false">IF(B183="","",IFERROR(INDEX(المنتجات!$C$5:$C$64,MATCH(B183,المنتجات!$A$5:$A$64,0)),""))</f>
        <v/>
      </c>
      <c r="E183" s="19"/>
      <c r="F183" s="7" t="str">
        <f aca="false">IF(OR(B183="",D183=""),"",N(C183)*D183*(1-N(E183)))</f>
        <v/>
      </c>
      <c r="G183" s="7" t="str">
        <f aca="false">IF(OR(B183="",D183=""),"",N(C183)*IFERROR(INDEX(المنتجات!$B$5:$B$64,MATCH(B183,المنتجات!$A$5:$A$64,0)),0))</f>
        <v/>
      </c>
      <c r="H183" s="8" t="str">
        <f aca="false">IF(F183="","",F183-G183)</f>
        <v/>
      </c>
    </row>
    <row r="184" customFormat="false" ht="15" hidden="false" customHeight="false" outlineLevel="0" collapsed="false">
      <c r="A184" s="16"/>
      <c r="B184" s="17"/>
      <c r="C184" s="18"/>
      <c r="D184" s="7" t="str">
        <f aca="false">IF(B184="","",IFERROR(INDEX(المنتجات!$C$5:$C$64,MATCH(B184,المنتجات!$A$5:$A$64,0)),""))</f>
        <v/>
      </c>
      <c r="E184" s="19"/>
      <c r="F184" s="7" t="str">
        <f aca="false">IF(OR(B184="",D184=""),"",N(C184)*D184*(1-N(E184)))</f>
        <v/>
      </c>
      <c r="G184" s="7" t="str">
        <f aca="false">IF(OR(B184="",D184=""),"",N(C184)*IFERROR(INDEX(المنتجات!$B$5:$B$64,MATCH(B184,المنتجات!$A$5:$A$64,0)),0))</f>
        <v/>
      </c>
      <c r="H184" s="8" t="str">
        <f aca="false">IF(F184="","",F184-G184)</f>
        <v/>
      </c>
    </row>
    <row r="185" customFormat="false" ht="15" hidden="false" customHeight="false" outlineLevel="0" collapsed="false">
      <c r="A185" s="16"/>
      <c r="B185" s="17"/>
      <c r="C185" s="18"/>
      <c r="D185" s="7" t="str">
        <f aca="false">IF(B185="","",IFERROR(INDEX(المنتجات!$C$5:$C$64,MATCH(B185,المنتجات!$A$5:$A$64,0)),""))</f>
        <v/>
      </c>
      <c r="E185" s="19"/>
      <c r="F185" s="7" t="str">
        <f aca="false">IF(OR(B185="",D185=""),"",N(C185)*D185*(1-N(E185)))</f>
        <v/>
      </c>
      <c r="G185" s="7" t="str">
        <f aca="false">IF(OR(B185="",D185=""),"",N(C185)*IFERROR(INDEX(المنتجات!$B$5:$B$64,MATCH(B185,المنتجات!$A$5:$A$64,0)),0))</f>
        <v/>
      </c>
      <c r="H185" s="8" t="str">
        <f aca="false">IF(F185="","",F185-G185)</f>
        <v/>
      </c>
    </row>
    <row r="186" customFormat="false" ht="15" hidden="false" customHeight="false" outlineLevel="0" collapsed="false">
      <c r="A186" s="16"/>
      <c r="B186" s="17"/>
      <c r="C186" s="18"/>
      <c r="D186" s="7" t="str">
        <f aca="false">IF(B186="","",IFERROR(INDEX(المنتجات!$C$5:$C$64,MATCH(B186,المنتجات!$A$5:$A$64,0)),""))</f>
        <v/>
      </c>
      <c r="E186" s="19"/>
      <c r="F186" s="7" t="str">
        <f aca="false">IF(OR(B186="",D186=""),"",N(C186)*D186*(1-N(E186)))</f>
        <v/>
      </c>
      <c r="G186" s="7" t="str">
        <f aca="false">IF(OR(B186="",D186=""),"",N(C186)*IFERROR(INDEX(المنتجات!$B$5:$B$64,MATCH(B186,المنتجات!$A$5:$A$64,0)),0))</f>
        <v/>
      </c>
      <c r="H186" s="8" t="str">
        <f aca="false">IF(F186="","",F186-G186)</f>
        <v/>
      </c>
    </row>
    <row r="187" customFormat="false" ht="15" hidden="false" customHeight="false" outlineLevel="0" collapsed="false">
      <c r="A187" s="16"/>
      <c r="B187" s="17"/>
      <c r="C187" s="18"/>
      <c r="D187" s="7" t="str">
        <f aca="false">IF(B187="","",IFERROR(INDEX(المنتجات!$C$5:$C$64,MATCH(B187,المنتجات!$A$5:$A$64,0)),""))</f>
        <v/>
      </c>
      <c r="E187" s="19"/>
      <c r="F187" s="7" t="str">
        <f aca="false">IF(OR(B187="",D187=""),"",N(C187)*D187*(1-N(E187)))</f>
        <v/>
      </c>
      <c r="G187" s="7" t="str">
        <f aca="false">IF(OR(B187="",D187=""),"",N(C187)*IFERROR(INDEX(المنتجات!$B$5:$B$64,MATCH(B187,المنتجات!$A$5:$A$64,0)),0))</f>
        <v/>
      </c>
      <c r="H187" s="8" t="str">
        <f aca="false">IF(F187="","",F187-G187)</f>
        <v/>
      </c>
    </row>
    <row r="188" customFormat="false" ht="15" hidden="false" customHeight="false" outlineLevel="0" collapsed="false">
      <c r="A188" s="16"/>
      <c r="B188" s="17"/>
      <c r="C188" s="18"/>
      <c r="D188" s="7" t="str">
        <f aca="false">IF(B188="","",IFERROR(INDEX(المنتجات!$C$5:$C$64,MATCH(B188,المنتجات!$A$5:$A$64,0)),""))</f>
        <v/>
      </c>
      <c r="E188" s="19"/>
      <c r="F188" s="7" t="str">
        <f aca="false">IF(OR(B188="",D188=""),"",N(C188)*D188*(1-N(E188)))</f>
        <v/>
      </c>
      <c r="G188" s="7" t="str">
        <f aca="false">IF(OR(B188="",D188=""),"",N(C188)*IFERROR(INDEX(المنتجات!$B$5:$B$64,MATCH(B188,المنتجات!$A$5:$A$64,0)),0))</f>
        <v/>
      </c>
      <c r="H188" s="8" t="str">
        <f aca="false">IF(F188="","",F188-G188)</f>
        <v/>
      </c>
    </row>
    <row r="189" customFormat="false" ht="15" hidden="false" customHeight="false" outlineLevel="0" collapsed="false">
      <c r="A189" s="16"/>
      <c r="B189" s="17"/>
      <c r="C189" s="18"/>
      <c r="D189" s="7" t="str">
        <f aca="false">IF(B189="","",IFERROR(INDEX(المنتجات!$C$5:$C$64,MATCH(B189,المنتجات!$A$5:$A$64,0)),""))</f>
        <v/>
      </c>
      <c r="E189" s="19"/>
      <c r="F189" s="7" t="str">
        <f aca="false">IF(OR(B189="",D189=""),"",N(C189)*D189*(1-N(E189)))</f>
        <v/>
      </c>
      <c r="G189" s="7" t="str">
        <f aca="false">IF(OR(B189="",D189=""),"",N(C189)*IFERROR(INDEX(المنتجات!$B$5:$B$64,MATCH(B189,المنتجات!$A$5:$A$64,0)),0))</f>
        <v/>
      </c>
      <c r="H189" s="8" t="str">
        <f aca="false">IF(F189="","",F189-G189)</f>
        <v/>
      </c>
    </row>
    <row r="190" customFormat="false" ht="15" hidden="false" customHeight="false" outlineLevel="0" collapsed="false">
      <c r="A190" s="16"/>
      <c r="B190" s="17"/>
      <c r="C190" s="18"/>
      <c r="D190" s="7" t="str">
        <f aca="false">IF(B190="","",IFERROR(INDEX(المنتجات!$C$5:$C$64,MATCH(B190,المنتجات!$A$5:$A$64,0)),""))</f>
        <v/>
      </c>
      <c r="E190" s="19"/>
      <c r="F190" s="7" t="str">
        <f aca="false">IF(OR(B190="",D190=""),"",N(C190)*D190*(1-N(E190)))</f>
        <v/>
      </c>
      <c r="G190" s="7" t="str">
        <f aca="false">IF(OR(B190="",D190=""),"",N(C190)*IFERROR(INDEX(المنتجات!$B$5:$B$64,MATCH(B190,المنتجات!$A$5:$A$64,0)),0))</f>
        <v/>
      </c>
      <c r="H190" s="8" t="str">
        <f aca="false">IF(F190="","",F190-G190)</f>
        <v/>
      </c>
    </row>
    <row r="191" customFormat="false" ht="15" hidden="false" customHeight="false" outlineLevel="0" collapsed="false">
      <c r="A191" s="16"/>
      <c r="B191" s="17"/>
      <c r="C191" s="18"/>
      <c r="D191" s="7" t="str">
        <f aca="false">IF(B191="","",IFERROR(INDEX(المنتجات!$C$5:$C$64,MATCH(B191,المنتجات!$A$5:$A$64,0)),""))</f>
        <v/>
      </c>
      <c r="E191" s="19"/>
      <c r="F191" s="7" t="str">
        <f aca="false">IF(OR(B191="",D191=""),"",N(C191)*D191*(1-N(E191)))</f>
        <v/>
      </c>
      <c r="G191" s="7" t="str">
        <f aca="false">IF(OR(B191="",D191=""),"",N(C191)*IFERROR(INDEX(المنتجات!$B$5:$B$64,MATCH(B191,المنتجات!$A$5:$A$64,0)),0))</f>
        <v/>
      </c>
      <c r="H191" s="8" t="str">
        <f aca="false">IF(F191="","",F191-G191)</f>
        <v/>
      </c>
    </row>
    <row r="192" customFormat="false" ht="15" hidden="false" customHeight="false" outlineLevel="0" collapsed="false">
      <c r="A192" s="16"/>
      <c r="B192" s="17"/>
      <c r="C192" s="18"/>
      <c r="D192" s="7" t="str">
        <f aca="false">IF(B192="","",IFERROR(INDEX(المنتجات!$C$5:$C$64,MATCH(B192,المنتجات!$A$5:$A$64,0)),""))</f>
        <v/>
      </c>
      <c r="E192" s="19"/>
      <c r="F192" s="7" t="str">
        <f aca="false">IF(OR(B192="",D192=""),"",N(C192)*D192*(1-N(E192)))</f>
        <v/>
      </c>
      <c r="G192" s="7" t="str">
        <f aca="false">IF(OR(B192="",D192=""),"",N(C192)*IFERROR(INDEX(المنتجات!$B$5:$B$64,MATCH(B192,المنتجات!$A$5:$A$64,0)),0))</f>
        <v/>
      </c>
      <c r="H192" s="8" t="str">
        <f aca="false">IF(F192="","",F192-G192)</f>
        <v/>
      </c>
    </row>
    <row r="193" customFormat="false" ht="15" hidden="false" customHeight="false" outlineLevel="0" collapsed="false">
      <c r="A193" s="16"/>
      <c r="B193" s="17"/>
      <c r="C193" s="18"/>
      <c r="D193" s="7" t="str">
        <f aca="false">IF(B193="","",IFERROR(INDEX(المنتجات!$C$5:$C$64,MATCH(B193,المنتجات!$A$5:$A$64,0)),""))</f>
        <v/>
      </c>
      <c r="E193" s="19"/>
      <c r="F193" s="7" t="str">
        <f aca="false">IF(OR(B193="",D193=""),"",N(C193)*D193*(1-N(E193)))</f>
        <v/>
      </c>
      <c r="G193" s="7" t="str">
        <f aca="false">IF(OR(B193="",D193=""),"",N(C193)*IFERROR(INDEX(المنتجات!$B$5:$B$64,MATCH(B193,المنتجات!$A$5:$A$64,0)),0))</f>
        <v/>
      </c>
      <c r="H193" s="8" t="str">
        <f aca="false">IF(F193="","",F193-G193)</f>
        <v/>
      </c>
    </row>
    <row r="194" customFormat="false" ht="15" hidden="false" customHeight="false" outlineLevel="0" collapsed="false">
      <c r="A194" s="16"/>
      <c r="B194" s="17"/>
      <c r="C194" s="18"/>
      <c r="D194" s="7" t="str">
        <f aca="false">IF(B194="","",IFERROR(INDEX(المنتجات!$C$5:$C$64,MATCH(B194,المنتجات!$A$5:$A$64,0)),""))</f>
        <v/>
      </c>
      <c r="E194" s="19"/>
      <c r="F194" s="7" t="str">
        <f aca="false">IF(OR(B194="",D194=""),"",N(C194)*D194*(1-N(E194)))</f>
        <v/>
      </c>
      <c r="G194" s="7" t="str">
        <f aca="false">IF(OR(B194="",D194=""),"",N(C194)*IFERROR(INDEX(المنتجات!$B$5:$B$64,MATCH(B194,المنتجات!$A$5:$A$64,0)),0))</f>
        <v/>
      </c>
      <c r="H194" s="8" t="str">
        <f aca="false">IF(F194="","",F194-G194)</f>
        <v/>
      </c>
    </row>
    <row r="195" customFormat="false" ht="15" hidden="false" customHeight="false" outlineLevel="0" collapsed="false">
      <c r="A195" s="16"/>
      <c r="B195" s="17"/>
      <c r="C195" s="18"/>
      <c r="D195" s="7" t="str">
        <f aca="false">IF(B195="","",IFERROR(INDEX(المنتجات!$C$5:$C$64,MATCH(B195,المنتجات!$A$5:$A$64,0)),""))</f>
        <v/>
      </c>
      <c r="E195" s="19"/>
      <c r="F195" s="7" t="str">
        <f aca="false">IF(OR(B195="",D195=""),"",N(C195)*D195*(1-N(E195)))</f>
        <v/>
      </c>
      <c r="G195" s="7" t="str">
        <f aca="false">IF(OR(B195="",D195=""),"",N(C195)*IFERROR(INDEX(المنتجات!$B$5:$B$64,MATCH(B195,المنتجات!$A$5:$A$64,0)),0))</f>
        <v/>
      </c>
      <c r="H195" s="8" t="str">
        <f aca="false">IF(F195="","",F195-G195)</f>
        <v/>
      </c>
    </row>
    <row r="196" customFormat="false" ht="15" hidden="false" customHeight="false" outlineLevel="0" collapsed="false">
      <c r="A196" s="16"/>
      <c r="B196" s="17"/>
      <c r="C196" s="18"/>
      <c r="D196" s="7" t="str">
        <f aca="false">IF(B196="","",IFERROR(INDEX(المنتجات!$C$5:$C$64,MATCH(B196,المنتجات!$A$5:$A$64,0)),""))</f>
        <v/>
      </c>
      <c r="E196" s="19"/>
      <c r="F196" s="7" t="str">
        <f aca="false">IF(OR(B196="",D196=""),"",N(C196)*D196*(1-N(E196)))</f>
        <v/>
      </c>
      <c r="G196" s="7" t="str">
        <f aca="false">IF(OR(B196="",D196=""),"",N(C196)*IFERROR(INDEX(المنتجات!$B$5:$B$64,MATCH(B196,المنتجات!$A$5:$A$64,0)),0))</f>
        <v/>
      </c>
      <c r="H196" s="8" t="str">
        <f aca="false">IF(F196="","",F196-G196)</f>
        <v/>
      </c>
    </row>
    <row r="197" customFormat="false" ht="15" hidden="false" customHeight="false" outlineLevel="0" collapsed="false">
      <c r="A197" s="16"/>
      <c r="B197" s="17"/>
      <c r="C197" s="18"/>
      <c r="D197" s="7" t="str">
        <f aca="false">IF(B197="","",IFERROR(INDEX(المنتجات!$C$5:$C$64,MATCH(B197,المنتجات!$A$5:$A$64,0)),""))</f>
        <v/>
      </c>
      <c r="E197" s="19"/>
      <c r="F197" s="7" t="str">
        <f aca="false">IF(OR(B197="",D197=""),"",N(C197)*D197*(1-N(E197)))</f>
        <v/>
      </c>
      <c r="G197" s="7" t="str">
        <f aca="false">IF(OR(B197="",D197=""),"",N(C197)*IFERROR(INDEX(المنتجات!$B$5:$B$64,MATCH(B197,المنتجات!$A$5:$A$64,0)),0))</f>
        <v/>
      </c>
      <c r="H197" s="8" t="str">
        <f aca="false">IF(F197="","",F197-G197)</f>
        <v/>
      </c>
    </row>
    <row r="198" customFormat="false" ht="15" hidden="false" customHeight="false" outlineLevel="0" collapsed="false">
      <c r="A198" s="16"/>
      <c r="B198" s="17"/>
      <c r="C198" s="18"/>
      <c r="D198" s="7" t="str">
        <f aca="false">IF(B198="","",IFERROR(INDEX(المنتجات!$C$5:$C$64,MATCH(B198,المنتجات!$A$5:$A$64,0)),""))</f>
        <v/>
      </c>
      <c r="E198" s="19"/>
      <c r="F198" s="7" t="str">
        <f aca="false">IF(OR(B198="",D198=""),"",N(C198)*D198*(1-N(E198)))</f>
        <v/>
      </c>
      <c r="G198" s="7" t="str">
        <f aca="false">IF(OR(B198="",D198=""),"",N(C198)*IFERROR(INDEX(المنتجات!$B$5:$B$64,MATCH(B198,المنتجات!$A$5:$A$64,0)),0))</f>
        <v/>
      </c>
      <c r="H198" s="8" t="str">
        <f aca="false">IF(F198="","",F198-G198)</f>
        <v/>
      </c>
    </row>
    <row r="199" customFormat="false" ht="15" hidden="false" customHeight="false" outlineLevel="0" collapsed="false">
      <c r="A199" s="16"/>
      <c r="B199" s="17"/>
      <c r="C199" s="18"/>
      <c r="D199" s="7" t="str">
        <f aca="false">IF(B199="","",IFERROR(INDEX(المنتجات!$C$5:$C$64,MATCH(B199,المنتجات!$A$5:$A$64,0)),""))</f>
        <v/>
      </c>
      <c r="E199" s="19"/>
      <c r="F199" s="7" t="str">
        <f aca="false">IF(OR(B199="",D199=""),"",N(C199)*D199*(1-N(E199)))</f>
        <v/>
      </c>
      <c r="G199" s="7" t="str">
        <f aca="false">IF(OR(B199="",D199=""),"",N(C199)*IFERROR(INDEX(المنتجات!$B$5:$B$64,MATCH(B199,المنتجات!$A$5:$A$64,0)),0))</f>
        <v/>
      </c>
      <c r="H199" s="8" t="str">
        <f aca="false">IF(F199="","",F199-G199)</f>
        <v/>
      </c>
    </row>
    <row r="200" customFormat="false" ht="15" hidden="false" customHeight="false" outlineLevel="0" collapsed="false">
      <c r="A200" s="16"/>
      <c r="B200" s="17"/>
      <c r="C200" s="18"/>
      <c r="D200" s="7" t="str">
        <f aca="false">IF(B200="","",IFERROR(INDEX(المنتجات!$C$5:$C$64,MATCH(B200,المنتجات!$A$5:$A$64,0)),""))</f>
        <v/>
      </c>
      <c r="E200" s="19"/>
      <c r="F200" s="7" t="str">
        <f aca="false">IF(OR(B200="",D200=""),"",N(C200)*D200*(1-N(E200)))</f>
        <v/>
      </c>
      <c r="G200" s="7" t="str">
        <f aca="false">IF(OR(B200="",D200=""),"",N(C200)*IFERROR(INDEX(المنتجات!$B$5:$B$64,MATCH(B200,المنتجات!$A$5:$A$64,0)),0))</f>
        <v/>
      </c>
      <c r="H200" s="8" t="str">
        <f aca="false">IF(F200="","",F200-G200)</f>
        <v/>
      </c>
    </row>
    <row r="201" customFormat="false" ht="15" hidden="false" customHeight="false" outlineLevel="0" collapsed="false">
      <c r="A201" s="16"/>
      <c r="B201" s="17"/>
      <c r="C201" s="18"/>
      <c r="D201" s="7" t="str">
        <f aca="false">IF(B201="","",IFERROR(INDEX(المنتجات!$C$5:$C$64,MATCH(B201,المنتجات!$A$5:$A$64,0)),""))</f>
        <v/>
      </c>
      <c r="E201" s="19"/>
      <c r="F201" s="7" t="str">
        <f aca="false">IF(OR(B201="",D201=""),"",N(C201)*D201*(1-N(E201)))</f>
        <v/>
      </c>
      <c r="G201" s="7" t="str">
        <f aca="false">IF(OR(B201="",D201=""),"",N(C201)*IFERROR(INDEX(المنتجات!$B$5:$B$64,MATCH(B201,المنتجات!$A$5:$A$64,0)),0))</f>
        <v/>
      </c>
      <c r="H201" s="8" t="str">
        <f aca="false">IF(F201="","",F201-G201)</f>
        <v/>
      </c>
    </row>
    <row r="202" customFormat="false" ht="15" hidden="false" customHeight="false" outlineLevel="0" collapsed="false">
      <c r="A202" s="16"/>
      <c r="B202" s="17"/>
      <c r="C202" s="18"/>
      <c r="D202" s="7" t="str">
        <f aca="false">IF(B202="","",IFERROR(INDEX(المنتجات!$C$5:$C$64,MATCH(B202,المنتجات!$A$5:$A$64,0)),""))</f>
        <v/>
      </c>
      <c r="E202" s="19"/>
      <c r="F202" s="7" t="str">
        <f aca="false">IF(OR(B202="",D202=""),"",N(C202)*D202*(1-N(E202)))</f>
        <v/>
      </c>
      <c r="G202" s="7" t="str">
        <f aca="false">IF(OR(B202="",D202=""),"",N(C202)*IFERROR(INDEX(المنتجات!$B$5:$B$64,MATCH(B202,المنتجات!$A$5:$A$64,0)),0))</f>
        <v/>
      </c>
      <c r="H202" s="8" t="str">
        <f aca="false">IF(F202="","",F202-G202)</f>
        <v/>
      </c>
    </row>
    <row r="203" customFormat="false" ht="15" hidden="false" customHeight="false" outlineLevel="0" collapsed="false">
      <c r="A203" s="16"/>
      <c r="B203" s="17"/>
      <c r="C203" s="18"/>
      <c r="D203" s="7" t="str">
        <f aca="false">IF(B203="","",IFERROR(INDEX(المنتجات!$C$5:$C$64,MATCH(B203,المنتجات!$A$5:$A$64,0)),""))</f>
        <v/>
      </c>
      <c r="E203" s="19"/>
      <c r="F203" s="7" t="str">
        <f aca="false">IF(OR(B203="",D203=""),"",N(C203)*D203*(1-N(E203)))</f>
        <v/>
      </c>
      <c r="G203" s="7" t="str">
        <f aca="false">IF(OR(B203="",D203=""),"",N(C203)*IFERROR(INDEX(المنتجات!$B$5:$B$64,MATCH(B203,المنتجات!$A$5:$A$64,0)),0))</f>
        <v/>
      </c>
      <c r="H203" s="8" t="str">
        <f aca="false">IF(F203="","",F203-G203)</f>
        <v/>
      </c>
    </row>
    <row r="204" customFormat="false" ht="15" hidden="false" customHeight="false" outlineLevel="0" collapsed="false">
      <c r="A204" s="16"/>
      <c r="B204" s="17"/>
      <c r="C204" s="18"/>
      <c r="D204" s="7" t="str">
        <f aca="false">IF(B204="","",IFERROR(INDEX(المنتجات!$C$5:$C$64,MATCH(B204,المنتجات!$A$5:$A$64,0)),""))</f>
        <v/>
      </c>
      <c r="E204" s="19"/>
      <c r="F204" s="7" t="str">
        <f aca="false">IF(OR(B204="",D204=""),"",N(C204)*D204*(1-N(E204)))</f>
        <v/>
      </c>
      <c r="G204" s="7" t="str">
        <f aca="false">IF(OR(B204="",D204=""),"",N(C204)*IFERROR(INDEX(المنتجات!$B$5:$B$64,MATCH(B204,المنتجات!$A$5:$A$64,0)),0))</f>
        <v/>
      </c>
      <c r="H204" s="8" t="str">
        <f aca="false">IF(F204="","",F204-G204)</f>
        <v/>
      </c>
    </row>
    <row r="205" customFormat="false" ht="15" hidden="false" customHeight="false" outlineLevel="0" collapsed="false">
      <c r="A205" s="16"/>
      <c r="B205" s="17"/>
      <c r="C205" s="18"/>
      <c r="D205" s="7" t="str">
        <f aca="false">IF(B205="","",IFERROR(INDEX(المنتجات!$C$5:$C$64,MATCH(B205,المنتجات!$A$5:$A$64,0)),""))</f>
        <v/>
      </c>
      <c r="E205" s="19"/>
      <c r="F205" s="7" t="str">
        <f aca="false">IF(OR(B205="",D205=""),"",N(C205)*D205*(1-N(E205)))</f>
        <v/>
      </c>
      <c r="G205" s="7" t="str">
        <f aca="false">IF(OR(B205="",D205=""),"",N(C205)*IFERROR(INDEX(المنتجات!$B$5:$B$64,MATCH(B205,المنتجات!$A$5:$A$64,0)),0))</f>
        <v/>
      </c>
      <c r="H205" s="8" t="str">
        <f aca="false">IF(F205="","",F205-G205)</f>
        <v/>
      </c>
    </row>
    <row r="206" customFormat="false" ht="15" hidden="false" customHeight="false" outlineLevel="0" collapsed="false">
      <c r="A206" s="16"/>
      <c r="B206" s="17"/>
      <c r="C206" s="18"/>
      <c r="D206" s="7" t="str">
        <f aca="false">IF(B206="","",IFERROR(INDEX(المنتجات!$C$5:$C$64,MATCH(B206,المنتجات!$A$5:$A$64,0)),""))</f>
        <v/>
      </c>
      <c r="E206" s="19"/>
      <c r="F206" s="7" t="str">
        <f aca="false">IF(OR(B206="",D206=""),"",N(C206)*D206*(1-N(E206)))</f>
        <v/>
      </c>
      <c r="G206" s="7" t="str">
        <f aca="false">IF(OR(B206="",D206=""),"",N(C206)*IFERROR(INDEX(المنتجات!$B$5:$B$64,MATCH(B206,المنتجات!$A$5:$A$64,0)),0))</f>
        <v/>
      </c>
      <c r="H206" s="8" t="str">
        <f aca="false">IF(F206="","",F206-G206)</f>
        <v/>
      </c>
    </row>
    <row r="207" customFormat="false" ht="15" hidden="false" customHeight="false" outlineLevel="0" collapsed="false">
      <c r="A207" s="16"/>
      <c r="B207" s="17"/>
      <c r="C207" s="18"/>
      <c r="D207" s="7" t="str">
        <f aca="false">IF(B207="","",IFERROR(INDEX(المنتجات!$C$5:$C$64,MATCH(B207,المنتجات!$A$5:$A$64,0)),""))</f>
        <v/>
      </c>
      <c r="E207" s="19"/>
      <c r="F207" s="7" t="str">
        <f aca="false">IF(OR(B207="",D207=""),"",N(C207)*D207*(1-N(E207)))</f>
        <v/>
      </c>
      <c r="G207" s="7" t="str">
        <f aca="false">IF(OR(B207="",D207=""),"",N(C207)*IFERROR(INDEX(المنتجات!$B$5:$B$64,MATCH(B207,المنتجات!$A$5:$A$64,0)),0))</f>
        <v/>
      </c>
      <c r="H207" s="8" t="str">
        <f aca="false">IF(F207="","",F207-G207)</f>
        <v/>
      </c>
    </row>
    <row r="208" customFormat="false" ht="15" hidden="false" customHeight="false" outlineLevel="0" collapsed="false">
      <c r="A208" s="16"/>
      <c r="B208" s="17"/>
      <c r="C208" s="18"/>
      <c r="D208" s="7" t="str">
        <f aca="false">IF(B208="","",IFERROR(INDEX(المنتجات!$C$5:$C$64,MATCH(B208,المنتجات!$A$5:$A$64,0)),""))</f>
        <v/>
      </c>
      <c r="E208" s="19"/>
      <c r="F208" s="7" t="str">
        <f aca="false">IF(OR(B208="",D208=""),"",N(C208)*D208*(1-N(E208)))</f>
        <v/>
      </c>
      <c r="G208" s="7" t="str">
        <f aca="false">IF(OR(B208="",D208=""),"",N(C208)*IFERROR(INDEX(المنتجات!$B$5:$B$64,MATCH(B208,المنتجات!$A$5:$A$64,0)),0))</f>
        <v/>
      </c>
      <c r="H208" s="8" t="str">
        <f aca="false">IF(F208="","",F208-G208)</f>
        <v/>
      </c>
    </row>
    <row r="209" customFormat="false" ht="15" hidden="false" customHeight="false" outlineLevel="0" collapsed="false">
      <c r="A209" s="16"/>
      <c r="B209" s="17"/>
      <c r="C209" s="18"/>
      <c r="D209" s="7" t="str">
        <f aca="false">IF(B209="","",IFERROR(INDEX(المنتجات!$C$5:$C$64,MATCH(B209,المنتجات!$A$5:$A$64,0)),""))</f>
        <v/>
      </c>
      <c r="E209" s="19"/>
      <c r="F209" s="7" t="str">
        <f aca="false">IF(OR(B209="",D209=""),"",N(C209)*D209*(1-N(E209)))</f>
        <v/>
      </c>
      <c r="G209" s="7" t="str">
        <f aca="false">IF(OR(B209="",D209=""),"",N(C209)*IFERROR(INDEX(المنتجات!$B$5:$B$64,MATCH(B209,المنتجات!$A$5:$A$64,0)),0))</f>
        <v/>
      </c>
      <c r="H209" s="8" t="str">
        <f aca="false">IF(F209="","",F209-G209)</f>
        <v/>
      </c>
    </row>
    <row r="210" customFormat="false" ht="15" hidden="false" customHeight="false" outlineLevel="0" collapsed="false">
      <c r="A210" s="16"/>
      <c r="B210" s="17"/>
      <c r="C210" s="18"/>
      <c r="D210" s="7" t="str">
        <f aca="false">IF(B210="","",IFERROR(INDEX(المنتجات!$C$5:$C$64,MATCH(B210,المنتجات!$A$5:$A$64,0)),""))</f>
        <v/>
      </c>
      <c r="E210" s="19"/>
      <c r="F210" s="7" t="str">
        <f aca="false">IF(OR(B210="",D210=""),"",N(C210)*D210*(1-N(E210)))</f>
        <v/>
      </c>
      <c r="G210" s="7" t="str">
        <f aca="false">IF(OR(B210="",D210=""),"",N(C210)*IFERROR(INDEX(المنتجات!$B$5:$B$64,MATCH(B210,المنتجات!$A$5:$A$64,0)),0))</f>
        <v/>
      </c>
      <c r="H210" s="8" t="str">
        <f aca="false">IF(F210="","",F210-G210)</f>
        <v/>
      </c>
    </row>
    <row r="211" customFormat="false" ht="15" hidden="false" customHeight="false" outlineLevel="0" collapsed="false">
      <c r="A211" s="16"/>
      <c r="B211" s="17"/>
      <c r="C211" s="18"/>
      <c r="D211" s="7" t="str">
        <f aca="false">IF(B211="","",IFERROR(INDEX(المنتجات!$C$5:$C$64,MATCH(B211,المنتجات!$A$5:$A$64,0)),""))</f>
        <v/>
      </c>
      <c r="E211" s="19"/>
      <c r="F211" s="7" t="str">
        <f aca="false">IF(OR(B211="",D211=""),"",N(C211)*D211*(1-N(E211)))</f>
        <v/>
      </c>
      <c r="G211" s="7" t="str">
        <f aca="false">IF(OR(B211="",D211=""),"",N(C211)*IFERROR(INDEX(المنتجات!$B$5:$B$64,MATCH(B211,المنتجات!$A$5:$A$64,0)),0))</f>
        <v/>
      </c>
      <c r="H211" s="8" t="str">
        <f aca="false">IF(F211="","",F211-G211)</f>
        <v/>
      </c>
    </row>
    <row r="212" customFormat="false" ht="15" hidden="false" customHeight="false" outlineLevel="0" collapsed="false">
      <c r="A212" s="16"/>
      <c r="B212" s="17"/>
      <c r="C212" s="18"/>
      <c r="D212" s="7" t="str">
        <f aca="false">IF(B212="","",IFERROR(INDEX(المنتجات!$C$5:$C$64,MATCH(B212,المنتجات!$A$5:$A$64,0)),""))</f>
        <v/>
      </c>
      <c r="E212" s="19"/>
      <c r="F212" s="7" t="str">
        <f aca="false">IF(OR(B212="",D212=""),"",N(C212)*D212*(1-N(E212)))</f>
        <v/>
      </c>
      <c r="G212" s="7" t="str">
        <f aca="false">IF(OR(B212="",D212=""),"",N(C212)*IFERROR(INDEX(المنتجات!$B$5:$B$64,MATCH(B212,المنتجات!$A$5:$A$64,0)),0))</f>
        <v/>
      </c>
      <c r="H212" s="8" t="str">
        <f aca="false">IF(F212="","",F212-G212)</f>
        <v/>
      </c>
    </row>
    <row r="213" customFormat="false" ht="15" hidden="false" customHeight="false" outlineLevel="0" collapsed="false">
      <c r="A213" s="16"/>
      <c r="B213" s="17"/>
      <c r="C213" s="18"/>
      <c r="D213" s="7" t="str">
        <f aca="false">IF(B213="","",IFERROR(INDEX(المنتجات!$C$5:$C$64,MATCH(B213,المنتجات!$A$5:$A$64,0)),""))</f>
        <v/>
      </c>
      <c r="E213" s="19"/>
      <c r="F213" s="7" t="str">
        <f aca="false">IF(OR(B213="",D213=""),"",N(C213)*D213*(1-N(E213)))</f>
        <v/>
      </c>
      <c r="G213" s="7" t="str">
        <f aca="false">IF(OR(B213="",D213=""),"",N(C213)*IFERROR(INDEX(المنتجات!$B$5:$B$64,MATCH(B213,المنتجات!$A$5:$A$64,0)),0))</f>
        <v/>
      </c>
      <c r="H213" s="8" t="str">
        <f aca="false">IF(F213="","",F213-G213)</f>
        <v/>
      </c>
    </row>
    <row r="214" customFormat="false" ht="15" hidden="false" customHeight="false" outlineLevel="0" collapsed="false">
      <c r="A214" s="16"/>
      <c r="B214" s="17"/>
      <c r="C214" s="18"/>
      <c r="D214" s="7" t="str">
        <f aca="false">IF(B214="","",IFERROR(INDEX(المنتجات!$C$5:$C$64,MATCH(B214,المنتجات!$A$5:$A$64,0)),""))</f>
        <v/>
      </c>
      <c r="E214" s="19"/>
      <c r="F214" s="7" t="str">
        <f aca="false">IF(OR(B214="",D214=""),"",N(C214)*D214*(1-N(E214)))</f>
        <v/>
      </c>
      <c r="G214" s="7" t="str">
        <f aca="false">IF(OR(B214="",D214=""),"",N(C214)*IFERROR(INDEX(المنتجات!$B$5:$B$64,MATCH(B214,المنتجات!$A$5:$A$64,0)),0))</f>
        <v/>
      </c>
      <c r="H214" s="8" t="str">
        <f aca="false">IF(F214="","",F214-G214)</f>
        <v/>
      </c>
    </row>
    <row r="215" customFormat="false" ht="15" hidden="false" customHeight="false" outlineLevel="0" collapsed="false">
      <c r="A215" s="16"/>
      <c r="B215" s="17"/>
      <c r="C215" s="18"/>
      <c r="D215" s="7" t="str">
        <f aca="false">IF(B215="","",IFERROR(INDEX(المنتجات!$C$5:$C$64,MATCH(B215,المنتجات!$A$5:$A$64,0)),""))</f>
        <v/>
      </c>
      <c r="E215" s="19"/>
      <c r="F215" s="7" t="str">
        <f aca="false">IF(OR(B215="",D215=""),"",N(C215)*D215*(1-N(E215)))</f>
        <v/>
      </c>
      <c r="G215" s="7" t="str">
        <f aca="false">IF(OR(B215="",D215=""),"",N(C215)*IFERROR(INDEX(المنتجات!$B$5:$B$64,MATCH(B215,المنتجات!$A$5:$A$64,0)),0))</f>
        <v/>
      </c>
      <c r="H215" s="8" t="str">
        <f aca="false">IF(F215="","",F215-G215)</f>
        <v/>
      </c>
    </row>
    <row r="216" customFormat="false" ht="15" hidden="false" customHeight="false" outlineLevel="0" collapsed="false">
      <c r="A216" s="16"/>
      <c r="B216" s="17"/>
      <c r="C216" s="18"/>
      <c r="D216" s="7" t="str">
        <f aca="false">IF(B216="","",IFERROR(INDEX(المنتجات!$C$5:$C$64,MATCH(B216,المنتجات!$A$5:$A$64,0)),""))</f>
        <v/>
      </c>
      <c r="E216" s="19"/>
      <c r="F216" s="7" t="str">
        <f aca="false">IF(OR(B216="",D216=""),"",N(C216)*D216*(1-N(E216)))</f>
        <v/>
      </c>
      <c r="G216" s="7" t="str">
        <f aca="false">IF(OR(B216="",D216=""),"",N(C216)*IFERROR(INDEX(المنتجات!$B$5:$B$64,MATCH(B216,المنتجات!$A$5:$A$64,0)),0))</f>
        <v/>
      </c>
      <c r="H216" s="8" t="str">
        <f aca="false">IF(F216="","",F216-G216)</f>
        <v/>
      </c>
    </row>
    <row r="217" customFormat="false" ht="15" hidden="false" customHeight="false" outlineLevel="0" collapsed="false">
      <c r="A217" s="16"/>
      <c r="B217" s="17"/>
      <c r="C217" s="18"/>
      <c r="D217" s="7" t="str">
        <f aca="false">IF(B217="","",IFERROR(INDEX(المنتجات!$C$5:$C$64,MATCH(B217,المنتجات!$A$5:$A$64,0)),""))</f>
        <v/>
      </c>
      <c r="E217" s="19"/>
      <c r="F217" s="7" t="str">
        <f aca="false">IF(OR(B217="",D217=""),"",N(C217)*D217*(1-N(E217)))</f>
        <v/>
      </c>
      <c r="G217" s="7" t="str">
        <f aca="false">IF(OR(B217="",D217=""),"",N(C217)*IFERROR(INDEX(المنتجات!$B$5:$B$64,MATCH(B217,المنتجات!$A$5:$A$64,0)),0))</f>
        <v/>
      </c>
      <c r="H217" s="8" t="str">
        <f aca="false">IF(F217="","",F217-G217)</f>
        <v/>
      </c>
    </row>
    <row r="218" customFormat="false" ht="15" hidden="false" customHeight="false" outlineLevel="0" collapsed="false">
      <c r="A218" s="16"/>
      <c r="B218" s="17"/>
      <c r="C218" s="18"/>
      <c r="D218" s="7" t="str">
        <f aca="false">IF(B218="","",IFERROR(INDEX(المنتجات!$C$5:$C$64,MATCH(B218,المنتجات!$A$5:$A$64,0)),""))</f>
        <v/>
      </c>
      <c r="E218" s="19"/>
      <c r="F218" s="7" t="str">
        <f aca="false">IF(OR(B218="",D218=""),"",N(C218)*D218*(1-N(E218)))</f>
        <v/>
      </c>
      <c r="G218" s="7" t="str">
        <f aca="false">IF(OR(B218="",D218=""),"",N(C218)*IFERROR(INDEX(المنتجات!$B$5:$B$64,MATCH(B218,المنتجات!$A$5:$A$64,0)),0))</f>
        <v/>
      </c>
      <c r="H218" s="8" t="str">
        <f aca="false">IF(F218="","",F218-G218)</f>
        <v/>
      </c>
    </row>
    <row r="219" customFormat="false" ht="15" hidden="false" customHeight="false" outlineLevel="0" collapsed="false">
      <c r="A219" s="16"/>
      <c r="B219" s="17"/>
      <c r="C219" s="18"/>
      <c r="D219" s="7" t="str">
        <f aca="false">IF(B219="","",IFERROR(INDEX(المنتجات!$C$5:$C$64,MATCH(B219,المنتجات!$A$5:$A$64,0)),""))</f>
        <v/>
      </c>
      <c r="E219" s="19"/>
      <c r="F219" s="7" t="str">
        <f aca="false">IF(OR(B219="",D219=""),"",N(C219)*D219*(1-N(E219)))</f>
        <v/>
      </c>
      <c r="G219" s="7" t="str">
        <f aca="false">IF(OR(B219="",D219=""),"",N(C219)*IFERROR(INDEX(المنتجات!$B$5:$B$64,MATCH(B219,المنتجات!$A$5:$A$64,0)),0))</f>
        <v/>
      </c>
      <c r="H219" s="8" t="str">
        <f aca="false">IF(F219="","",F219-G219)</f>
        <v/>
      </c>
    </row>
    <row r="220" customFormat="false" ht="15" hidden="false" customHeight="false" outlineLevel="0" collapsed="false">
      <c r="A220" s="16"/>
      <c r="B220" s="17"/>
      <c r="C220" s="18"/>
      <c r="D220" s="7" t="str">
        <f aca="false">IF(B220="","",IFERROR(INDEX(المنتجات!$C$5:$C$64,MATCH(B220,المنتجات!$A$5:$A$64,0)),""))</f>
        <v/>
      </c>
      <c r="E220" s="19"/>
      <c r="F220" s="7" t="str">
        <f aca="false">IF(OR(B220="",D220=""),"",N(C220)*D220*(1-N(E220)))</f>
        <v/>
      </c>
      <c r="G220" s="7" t="str">
        <f aca="false">IF(OR(B220="",D220=""),"",N(C220)*IFERROR(INDEX(المنتجات!$B$5:$B$64,MATCH(B220,المنتجات!$A$5:$A$64,0)),0))</f>
        <v/>
      </c>
      <c r="H220" s="8" t="str">
        <f aca="false">IF(F220="","",F220-G220)</f>
        <v/>
      </c>
    </row>
    <row r="221" customFormat="false" ht="15" hidden="false" customHeight="false" outlineLevel="0" collapsed="false">
      <c r="A221" s="16"/>
      <c r="B221" s="17"/>
      <c r="C221" s="18"/>
      <c r="D221" s="7" t="str">
        <f aca="false">IF(B221="","",IFERROR(INDEX(المنتجات!$C$5:$C$64,MATCH(B221,المنتجات!$A$5:$A$64,0)),""))</f>
        <v/>
      </c>
      <c r="E221" s="19"/>
      <c r="F221" s="7" t="str">
        <f aca="false">IF(OR(B221="",D221=""),"",N(C221)*D221*(1-N(E221)))</f>
        <v/>
      </c>
      <c r="G221" s="7" t="str">
        <f aca="false">IF(OR(B221="",D221=""),"",N(C221)*IFERROR(INDEX(المنتجات!$B$5:$B$64,MATCH(B221,المنتجات!$A$5:$A$64,0)),0))</f>
        <v/>
      </c>
      <c r="H221" s="8" t="str">
        <f aca="false">IF(F221="","",F221-G221)</f>
        <v/>
      </c>
    </row>
    <row r="222" customFormat="false" ht="15" hidden="false" customHeight="false" outlineLevel="0" collapsed="false">
      <c r="A222" s="16"/>
      <c r="B222" s="17"/>
      <c r="C222" s="18"/>
      <c r="D222" s="7" t="str">
        <f aca="false">IF(B222="","",IFERROR(INDEX(المنتجات!$C$5:$C$64,MATCH(B222,المنتجات!$A$5:$A$64,0)),""))</f>
        <v/>
      </c>
      <c r="E222" s="19"/>
      <c r="F222" s="7" t="str">
        <f aca="false">IF(OR(B222="",D222=""),"",N(C222)*D222*(1-N(E222)))</f>
        <v/>
      </c>
      <c r="G222" s="7" t="str">
        <f aca="false">IF(OR(B222="",D222=""),"",N(C222)*IFERROR(INDEX(المنتجات!$B$5:$B$64,MATCH(B222,المنتجات!$A$5:$A$64,0)),0))</f>
        <v/>
      </c>
      <c r="H222" s="8" t="str">
        <f aca="false">IF(F222="","",F222-G222)</f>
        <v/>
      </c>
    </row>
    <row r="223" customFormat="false" ht="15" hidden="false" customHeight="false" outlineLevel="0" collapsed="false">
      <c r="A223" s="16"/>
      <c r="B223" s="17"/>
      <c r="C223" s="18"/>
      <c r="D223" s="7" t="str">
        <f aca="false">IF(B223="","",IFERROR(INDEX(المنتجات!$C$5:$C$64,MATCH(B223,المنتجات!$A$5:$A$64,0)),""))</f>
        <v/>
      </c>
      <c r="E223" s="19"/>
      <c r="F223" s="7" t="str">
        <f aca="false">IF(OR(B223="",D223=""),"",N(C223)*D223*(1-N(E223)))</f>
        <v/>
      </c>
      <c r="G223" s="7" t="str">
        <f aca="false">IF(OR(B223="",D223=""),"",N(C223)*IFERROR(INDEX(المنتجات!$B$5:$B$64,MATCH(B223,المنتجات!$A$5:$A$64,0)),0))</f>
        <v/>
      </c>
      <c r="H223" s="8" t="str">
        <f aca="false">IF(F223="","",F223-G223)</f>
        <v/>
      </c>
    </row>
    <row r="224" customFormat="false" ht="15" hidden="false" customHeight="false" outlineLevel="0" collapsed="false">
      <c r="A224" s="16"/>
      <c r="B224" s="17"/>
      <c r="C224" s="18"/>
      <c r="D224" s="7" t="str">
        <f aca="false">IF(B224="","",IFERROR(INDEX(المنتجات!$C$5:$C$64,MATCH(B224,المنتجات!$A$5:$A$64,0)),""))</f>
        <v/>
      </c>
      <c r="E224" s="19"/>
      <c r="F224" s="7" t="str">
        <f aca="false">IF(OR(B224="",D224=""),"",N(C224)*D224*(1-N(E224)))</f>
        <v/>
      </c>
      <c r="G224" s="7" t="str">
        <f aca="false">IF(OR(B224="",D224=""),"",N(C224)*IFERROR(INDEX(المنتجات!$B$5:$B$64,MATCH(B224,المنتجات!$A$5:$A$64,0)),0))</f>
        <v/>
      </c>
      <c r="H224" s="8" t="str">
        <f aca="false">IF(F224="","",F224-G224)</f>
        <v/>
      </c>
    </row>
    <row r="225" customFormat="false" ht="15" hidden="false" customHeight="false" outlineLevel="0" collapsed="false">
      <c r="A225" s="16"/>
      <c r="B225" s="17"/>
      <c r="C225" s="18"/>
      <c r="D225" s="7" t="str">
        <f aca="false">IF(B225="","",IFERROR(INDEX(المنتجات!$C$5:$C$64,MATCH(B225,المنتجات!$A$5:$A$64,0)),""))</f>
        <v/>
      </c>
      <c r="E225" s="19"/>
      <c r="F225" s="7" t="str">
        <f aca="false">IF(OR(B225="",D225=""),"",N(C225)*D225*(1-N(E225)))</f>
        <v/>
      </c>
      <c r="G225" s="7" t="str">
        <f aca="false">IF(OR(B225="",D225=""),"",N(C225)*IFERROR(INDEX(المنتجات!$B$5:$B$64,MATCH(B225,المنتجات!$A$5:$A$64,0)),0))</f>
        <v/>
      </c>
      <c r="H225" s="8" t="str">
        <f aca="false">IF(F225="","",F225-G225)</f>
        <v/>
      </c>
    </row>
    <row r="226" customFormat="false" ht="15" hidden="false" customHeight="false" outlineLevel="0" collapsed="false">
      <c r="A226" s="16"/>
      <c r="B226" s="17"/>
      <c r="C226" s="18"/>
      <c r="D226" s="7" t="str">
        <f aca="false">IF(B226="","",IFERROR(INDEX(المنتجات!$C$5:$C$64,MATCH(B226,المنتجات!$A$5:$A$64,0)),""))</f>
        <v/>
      </c>
      <c r="E226" s="19"/>
      <c r="F226" s="7" t="str">
        <f aca="false">IF(OR(B226="",D226=""),"",N(C226)*D226*(1-N(E226)))</f>
        <v/>
      </c>
      <c r="G226" s="7" t="str">
        <f aca="false">IF(OR(B226="",D226=""),"",N(C226)*IFERROR(INDEX(المنتجات!$B$5:$B$64,MATCH(B226,المنتجات!$A$5:$A$64,0)),0))</f>
        <v/>
      </c>
      <c r="H226" s="8" t="str">
        <f aca="false">IF(F226="","",F226-G226)</f>
        <v/>
      </c>
    </row>
    <row r="227" customFormat="false" ht="15" hidden="false" customHeight="false" outlineLevel="0" collapsed="false">
      <c r="A227" s="16"/>
      <c r="B227" s="17"/>
      <c r="C227" s="18"/>
      <c r="D227" s="7" t="str">
        <f aca="false">IF(B227="","",IFERROR(INDEX(المنتجات!$C$5:$C$64,MATCH(B227,المنتجات!$A$5:$A$64,0)),""))</f>
        <v/>
      </c>
      <c r="E227" s="19"/>
      <c r="F227" s="7" t="str">
        <f aca="false">IF(OR(B227="",D227=""),"",N(C227)*D227*(1-N(E227)))</f>
        <v/>
      </c>
      <c r="G227" s="7" t="str">
        <f aca="false">IF(OR(B227="",D227=""),"",N(C227)*IFERROR(INDEX(المنتجات!$B$5:$B$64,MATCH(B227,المنتجات!$A$5:$A$64,0)),0))</f>
        <v/>
      </c>
      <c r="H227" s="8" t="str">
        <f aca="false">IF(F227="","",F227-G227)</f>
        <v/>
      </c>
    </row>
    <row r="228" customFormat="false" ht="15" hidden="false" customHeight="false" outlineLevel="0" collapsed="false">
      <c r="A228" s="16"/>
      <c r="B228" s="17"/>
      <c r="C228" s="18"/>
      <c r="D228" s="7" t="str">
        <f aca="false">IF(B228="","",IFERROR(INDEX(المنتجات!$C$5:$C$64,MATCH(B228,المنتجات!$A$5:$A$64,0)),""))</f>
        <v/>
      </c>
      <c r="E228" s="19"/>
      <c r="F228" s="7" t="str">
        <f aca="false">IF(OR(B228="",D228=""),"",N(C228)*D228*(1-N(E228)))</f>
        <v/>
      </c>
      <c r="G228" s="7" t="str">
        <f aca="false">IF(OR(B228="",D228=""),"",N(C228)*IFERROR(INDEX(المنتجات!$B$5:$B$64,MATCH(B228,المنتجات!$A$5:$A$64,0)),0))</f>
        <v/>
      </c>
      <c r="H228" s="8" t="str">
        <f aca="false">IF(F228="","",F228-G228)</f>
        <v/>
      </c>
    </row>
    <row r="229" customFormat="false" ht="15" hidden="false" customHeight="false" outlineLevel="0" collapsed="false">
      <c r="A229" s="16"/>
      <c r="B229" s="17"/>
      <c r="C229" s="18"/>
      <c r="D229" s="7" t="str">
        <f aca="false">IF(B229="","",IFERROR(INDEX(المنتجات!$C$5:$C$64,MATCH(B229,المنتجات!$A$5:$A$64,0)),""))</f>
        <v/>
      </c>
      <c r="E229" s="19"/>
      <c r="F229" s="7" t="str">
        <f aca="false">IF(OR(B229="",D229=""),"",N(C229)*D229*(1-N(E229)))</f>
        <v/>
      </c>
      <c r="G229" s="7" t="str">
        <f aca="false">IF(OR(B229="",D229=""),"",N(C229)*IFERROR(INDEX(المنتجات!$B$5:$B$64,MATCH(B229,المنتجات!$A$5:$A$64,0)),0))</f>
        <v/>
      </c>
      <c r="H229" s="8" t="str">
        <f aca="false">IF(F229="","",F229-G229)</f>
        <v/>
      </c>
    </row>
    <row r="230" customFormat="false" ht="15" hidden="false" customHeight="false" outlineLevel="0" collapsed="false">
      <c r="A230" s="16"/>
      <c r="B230" s="17"/>
      <c r="C230" s="18"/>
      <c r="D230" s="7" t="str">
        <f aca="false">IF(B230="","",IFERROR(INDEX(المنتجات!$C$5:$C$64,MATCH(B230,المنتجات!$A$5:$A$64,0)),""))</f>
        <v/>
      </c>
      <c r="E230" s="19"/>
      <c r="F230" s="7" t="str">
        <f aca="false">IF(OR(B230="",D230=""),"",N(C230)*D230*(1-N(E230)))</f>
        <v/>
      </c>
      <c r="G230" s="7" t="str">
        <f aca="false">IF(OR(B230="",D230=""),"",N(C230)*IFERROR(INDEX(المنتجات!$B$5:$B$64,MATCH(B230,المنتجات!$A$5:$A$64,0)),0))</f>
        <v/>
      </c>
      <c r="H230" s="8" t="str">
        <f aca="false">IF(F230="","",F230-G230)</f>
        <v/>
      </c>
    </row>
    <row r="231" customFormat="false" ht="15" hidden="false" customHeight="false" outlineLevel="0" collapsed="false">
      <c r="A231" s="16"/>
      <c r="B231" s="17"/>
      <c r="C231" s="18"/>
      <c r="D231" s="7" t="str">
        <f aca="false">IF(B231="","",IFERROR(INDEX(المنتجات!$C$5:$C$64,MATCH(B231,المنتجات!$A$5:$A$64,0)),""))</f>
        <v/>
      </c>
      <c r="E231" s="19"/>
      <c r="F231" s="7" t="str">
        <f aca="false">IF(OR(B231="",D231=""),"",N(C231)*D231*(1-N(E231)))</f>
        <v/>
      </c>
      <c r="G231" s="7" t="str">
        <f aca="false">IF(OR(B231="",D231=""),"",N(C231)*IFERROR(INDEX(المنتجات!$B$5:$B$64,MATCH(B231,المنتجات!$A$5:$A$64,0)),0))</f>
        <v/>
      </c>
      <c r="H231" s="8" t="str">
        <f aca="false">IF(F231="","",F231-G231)</f>
        <v/>
      </c>
    </row>
    <row r="232" customFormat="false" ht="15" hidden="false" customHeight="false" outlineLevel="0" collapsed="false">
      <c r="A232" s="16"/>
      <c r="B232" s="17"/>
      <c r="C232" s="18"/>
      <c r="D232" s="7" t="str">
        <f aca="false">IF(B232="","",IFERROR(INDEX(المنتجات!$C$5:$C$64,MATCH(B232,المنتجات!$A$5:$A$64,0)),""))</f>
        <v/>
      </c>
      <c r="E232" s="19"/>
      <c r="F232" s="7" t="str">
        <f aca="false">IF(OR(B232="",D232=""),"",N(C232)*D232*(1-N(E232)))</f>
        <v/>
      </c>
      <c r="G232" s="7" t="str">
        <f aca="false">IF(OR(B232="",D232=""),"",N(C232)*IFERROR(INDEX(المنتجات!$B$5:$B$64,MATCH(B232,المنتجات!$A$5:$A$64,0)),0))</f>
        <v/>
      </c>
      <c r="H232" s="8" t="str">
        <f aca="false">IF(F232="","",F232-G232)</f>
        <v/>
      </c>
    </row>
    <row r="233" customFormat="false" ht="15" hidden="false" customHeight="false" outlineLevel="0" collapsed="false">
      <c r="A233" s="16"/>
      <c r="B233" s="17"/>
      <c r="C233" s="18"/>
      <c r="D233" s="7" t="str">
        <f aca="false">IF(B233="","",IFERROR(INDEX(المنتجات!$C$5:$C$64,MATCH(B233,المنتجات!$A$5:$A$64,0)),""))</f>
        <v/>
      </c>
      <c r="E233" s="19"/>
      <c r="F233" s="7" t="str">
        <f aca="false">IF(OR(B233="",D233=""),"",N(C233)*D233*(1-N(E233)))</f>
        <v/>
      </c>
      <c r="G233" s="7" t="str">
        <f aca="false">IF(OR(B233="",D233=""),"",N(C233)*IFERROR(INDEX(المنتجات!$B$5:$B$64,MATCH(B233,المنتجات!$A$5:$A$64,0)),0))</f>
        <v/>
      </c>
      <c r="H233" s="8" t="str">
        <f aca="false">IF(F233="","",F233-G233)</f>
        <v/>
      </c>
    </row>
    <row r="234" customFormat="false" ht="15" hidden="false" customHeight="false" outlineLevel="0" collapsed="false">
      <c r="A234" s="16"/>
      <c r="B234" s="17"/>
      <c r="C234" s="18"/>
      <c r="D234" s="7" t="str">
        <f aca="false">IF(B234="","",IFERROR(INDEX(المنتجات!$C$5:$C$64,MATCH(B234,المنتجات!$A$5:$A$64,0)),""))</f>
        <v/>
      </c>
      <c r="E234" s="19"/>
      <c r="F234" s="7" t="str">
        <f aca="false">IF(OR(B234="",D234=""),"",N(C234)*D234*(1-N(E234)))</f>
        <v/>
      </c>
      <c r="G234" s="7" t="str">
        <f aca="false">IF(OR(B234="",D234=""),"",N(C234)*IFERROR(INDEX(المنتجات!$B$5:$B$64,MATCH(B234,المنتجات!$A$5:$A$64,0)),0))</f>
        <v/>
      </c>
      <c r="H234" s="8" t="str">
        <f aca="false">IF(F234="","",F234-G234)</f>
        <v/>
      </c>
    </row>
    <row r="235" customFormat="false" ht="15" hidden="false" customHeight="false" outlineLevel="0" collapsed="false">
      <c r="A235" s="16"/>
      <c r="B235" s="17"/>
      <c r="C235" s="18"/>
      <c r="D235" s="7" t="str">
        <f aca="false">IF(B235="","",IFERROR(INDEX(المنتجات!$C$5:$C$64,MATCH(B235,المنتجات!$A$5:$A$64,0)),""))</f>
        <v/>
      </c>
      <c r="E235" s="19"/>
      <c r="F235" s="7" t="str">
        <f aca="false">IF(OR(B235="",D235=""),"",N(C235)*D235*(1-N(E235)))</f>
        <v/>
      </c>
      <c r="G235" s="7" t="str">
        <f aca="false">IF(OR(B235="",D235=""),"",N(C235)*IFERROR(INDEX(المنتجات!$B$5:$B$64,MATCH(B235,المنتجات!$A$5:$A$64,0)),0))</f>
        <v/>
      </c>
      <c r="H235" s="8" t="str">
        <f aca="false">IF(F235="","",F235-G235)</f>
        <v/>
      </c>
    </row>
    <row r="236" customFormat="false" ht="15" hidden="false" customHeight="false" outlineLevel="0" collapsed="false">
      <c r="A236" s="16"/>
      <c r="B236" s="17"/>
      <c r="C236" s="18"/>
      <c r="D236" s="7" t="str">
        <f aca="false">IF(B236="","",IFERROR(INDEX(المنتجات!$C$5:$C$64,MATCH(B236,المنتجات!$A$5:$A$64,0)),""))</f>
        <v/>
      </c>
      <c r="E236" s="19"/>
      <c r="F236" s="7" t="str">
        <f aca="false">IF(OR(B236="",D236=""),"",N(C236)*D236*(1-N(E236)))</f>
        <v/>
      </c>
      <c r="G236" s="7" t="str">
        <f aca="false">IF(OR(B236="",D236=""),"",N(C236)*IFERROR(INDEX(المنتجات!$B$5:$B$64,MATCH(B236,المنتجات!$A$5:$A$64,0)),0))</f>
        <v/>
      </c>
      <c r="H236" s="8" t="str">
        <f aca="false">IF(F236="","",F236-G236)</f>
        <v/>
      </c>
    </row>
    <row r="237" customFormat="false" ht="15" hidden="false" customHeight="false" outlineLevel="0" collapsed="false">
      <c r="A237" s="16"/>
      <c r="B237" s="17"/>
      <c r="C237" s="18"/>
      <c r="D237" s="7" t="str">
        <f aca="false">IF(B237="","",IFERROR(INDEX(المنتجات!$C$5:$C$64,MATCH(B237,المنتجات!$A$5:$A$64,0)),""))</f>
        <v/>
      </c>
      <c r="E237" s="19"/>
      <c r="F237" s="7" t="str">
        <f aca="false">IF(OR(B237="",D237=""),"",N(C237)*D237*(1-N(E237)))</f>
        <v/>
      </c>
      <c r="G237" s="7" t="str">
        <f aca="false">IF(OR(B237="",D237=""),"",N(C237)*IFERROR(INDEX(المنتجات!$B$5:$B$64,MATCH(B237,المنتجات!$A$5:$A$64,0)),0))</f>
        <v/>
      </c>
      <c r="H237" s="8" t="str">
        <f aca="false">IF(F237="","",F237-G237)</f>
        <v/>
      </c>
    </row>
    <row r="238" customFormat="false" ht="15" hidden="false" customHeight="false" outlineLevel="0" collapsed="false">
      <c r="A238" s="16"/>
      <c r="B238" s="17"/>
      <c r="C238" s="18"/>
      <c r="D238" s="7" t="str">
        <f aca="false">IF(B238="","",IFERROR(INDEX(المنتجات!$C$5:$C$64,MATCH(B238,المنتجات!$A$5:$A$64,0)),""))</f>
        <v/>
      </c>
      <c r="E238" s="19"/>
      <c r="F238" s="7" t="str">
        <f aca="false">IF(OR(B238="",D238=""),"",N(C238)*D238*(1-N(E238)))</f>
        <v/>
      </c>
      <c r="G238" s="7" t="str">
        <f aca="false">IF(OR(B238="",D238=""),"",N(C238)*IFERROR(INDEX(المنتجات!$B$5:$B$64,MATCH(B238,المنتجات!$A$5:$A$64,0)),0))</f>
        <v/>
      </c>
      <c r="H238" s="8" t="str">
        <f aca="false">IF(F238="","",F238-G238)</f>
        <v/>
      </c>
    </row>
    <row r="239" customFormat="false" ht="15" hidden="false" customHeight="false" outlineLevel="0" collapsed="false">
      <c r="A239" s="16"/>
      <c r="B239" s="17"/>
      <c r="C239" s="18"/>
      <c r="D239" s="7" t="str">
        <f aca="false">IF(B239="","",IFERROR(INDEX(المنتجات!$C$5:$C$64,MATCH(B239,المنتجات!$A$5:$A$64,0)),""))</f>
        <v/>
      </c>
      <c r="E239" s="19"/>
      <c r="F239" s="7" t="str">
        <f aca="false">IF(OR(B239="",D239=""),"",N(C239)*D239*(1-N(E239)))</f>
        <v/>
      </c>
      <c r="G239" s="7" t="str">
        <f aca="false">IF(OR(B239="",D239=""),"",N(C239)*IFERROR(INDEX(المنتجات!$B$5:$B$64,MATCH(B239,المنتجات!$A$5:$A$64,0)),0))</f>
        <v/>
      </c>
      <c r="H239" s="8" t="str">
        <f aca="false">IF(F239="","",F239-G239)</f>
        <v/>
      </c>
    </row>
    <row r="240" customFormat="false" ht="15" hidden="false" customHeight="false" outlineLevel="0" collapsed="false">
      <c r="A240" s="16"/>
      <c r="B240" s="17"/>
      <c r="C240" s="18"/>
      <c r="D240" s="7" t="str">
        <f aca="false">IF(B240="","",IFERROR(INDEX(المنتجات!$C$5:$C$64,MATCH(B240,المنتجات!$A$5:$A$64,0)),""))</f>
        <v/>
      </c>
      <c r="E240" s="19"/>
      <c r="F240" s="7" t="str">
        <f aca="false">IF(OR(B240="",D240=""),"",N(C240)*D240*(1-N(E240)))</f>
        <v/>
      </c>
      <c r="G240" s="7" t="str">
        <f aca="false">IF(OR(B240="",D240=""),"",N(C240)*IFERROR(INDEX(المنتجات!$B$5:$B$64,MATCH(B240,المنتجات!$A$5:$A$64,0)),0))</f>
        <v/>
      </c>
      <c r="H240" s="8" t="str">
        <f aca="false">IF(F240="","",F240-G240)</f>
        <v/>
      </c>
    </row>
    <row r="241" customFormat="false" ht="15" hidden="false" customHeight="false" outlineLevel="0" collapsed="false">
      <c r="A241" s="16"/>
      <c r="B241" s="17"/>
      <c r="C241" s="18"/>
      <c r="D241" s="7" t="str">
        <f aca="false">IF(B241="","",IFERROR(INDEX(المنتجات!$C$5:$C$64,MATCH(B241,المنتجات!$A$5:$A$64,0)),""))</f>
        <v/>
      </c>
      <c r="E241" s="19"/>
      <c r="F241" s="7" t="str">
        <f aca="false">IF(OR(B241="",D241=""),"",N(C241)*D241*(1-N(E241)))</f>
        <v/>
      </c>
      <c r="G241" s="7" t="str">
        <f aca="false">IF(OR(B241="",D241=""),"",N(C241)*IFERROR(INDEX(المنتجات!$B$5:$B$64,MATCH(B241,المنتجات!$A$5:$A$64,0)),0))</f>
        <v/>
      </c>
      <c r="H241" s="8" t="str">
        <f aca="false">IF(F241="","",F241-G241)</f>
        <v/>
      </c>
    </row>
    <row r="242" customFormat="false" ht="15" hidden="false" customHeight="false" outlineLevel="0" collapsed="false">
      <c r="A242" s="16"/>
      <c r="B242" s="17"/>
      <c r="C242" s="18"/>
      <c r="D242" s="7" t="str">
        <f aca="false">IF(B242="","",IFERROR(INDEX(المنتجات!$C$5:$C$64,MATCH(B242,المنتجات!$A$5:$A$64,0)),""))</f>
        <v/>
      </c>
      <c r="E242" s="19"/>
      <c r="F242" s="7" t="str">
        <f aca="false">IF(OR(B242="",D242=""),"",N(C242)*D242*(1-N(E242)))</f>
        <v/>
      </c>
      <c r="G242" s="7" t="str">
        <f aca="false">IF(OR(B242="",D242=""),"",N(C242)*IFERROR(INDEX(المنتجات!$B$5:$B$64,MATCH(B242,المنتجات!$A$5:$A$64,0)),0))</f>
        <v/>
      </c>
      <c r="H242" s="8" t="str">
        <f aca="false">IF(F242="","",F242-G242)</f>
        <v/>
      </c>
    </row>
    <row r="243" customFormat="false" ht="15" hidden="false" customHeight="false" outlineLevel="0" collapsed="false">
      <c r="A243" s="16"/>
      <c r="B243" s="17"/>
      <c r="C243" s="18"/>
      <c r="D243" s="7" t="str">
        <f aca="false">IF(B243="","",IFERROR(INDEX(المنتجات!$C$5:$C$64,MATCH(B243,المنتجات!$A$5:$A$64,0)),""))</f>
        <v/>
      </c>
      <c r="E243" s="19"/>
      <c r="F243" s="7" t="str">
        <f aca="false">IF(OR(B243="",D243=""),"",N(C243)*D243*(1-N(E243)))</f>
        <v/>
      </c>
      <c r="G243" s="7" t="str">
        <f aca="false">IF(OR(B243="",D243=""),"",N(C243)*IFERROR(INDEX(المنتجات!$B$5:$B$64,MATCH(B243,المنتجات!$A$5:$A$64,0)),0))</f>
        <v/>
      </c>
      <c r="H243" s="8" t="str">
        <f aca="false">IF(F243="","",F243-G243)</f>
        <v/>
      </c>
    </row>
    <row r="244" customFormat="false" ht="15" hidden="false" customHeight="false" outlineLevel="0" collapsed="false">
      <c r="A244" s="16"/>
      <c r="B244" s="17"/>
      <c r="C244" s="18"/>
      <c r="D244" s="7" t="str">
        <f aca="false">IF(B244="","",IFERROR(INDEX(المنتجات!$C$5:$C$64,MATCH(B244,المنتجات!$A$5:$A$64,0)),""))</f>
        <v/>
      </c>
      <c r="E244" s="19"/>
      <c r="F244" s="7" t="str">
        <f aca="false">IF(OR(B244="",D244=""),"",N(C244)*D244*(1-N(E244)))</f>
        <v/>
      </c>
      <c r="G244" s="7" t="str">
        <f aca="false">IF(OR(B244="",D244=""),"",N(C244)*IFERROR(INDEX(المنتجات!$B$5:$B$64,MATCH(B244,المنتجات!$A$5:$A$64,0)),0))</f>
        <v/>
      </c>
      <c r="H244" s="8" t="str">
        <f aca="false">IF(F244="","",F244-G244)</f>
        <v/>
      </c>
    </row>
    <row r="245" customFormat="false" ht="15" hidden="false" customHeight="false" outlineLevel="0" collapsed="false">
      <c r="A245" s="16"/>
      <c r="B245" s="17"/>
      <c r="C245" s="18"/>
      <c r="D245" s="7" t="str">
        <f aca="false">IF(B245="","",IFERROR(INDEX(المنتجات!$C$5:$C$64,MATCH(B245,المنتجات!$A$5:$A$64,0)),""))</f>
        <v/>
      </c>
      <c r="E245" s="19"/>
      <c r="F245" s="7" t="str">
        <f aca="false">IF(OR(B245="",D245=""),"",N(C245)*D245*(1-N(E245)))</f>
        <v/>
      </c>
      <c r="G245" s="7" t="str">
        <f aca="false">IF(OR(B245="",D245=""),"",N(C245)*IFERROR(INDEX(المنتجات!$B$5:$B$64,MATCH(B245,المنتجات!$A$5:$A$64,0)),0))</f>
        <v/>
      </c>
      <c r="H245" s="8" t="str">
        <f aca="false">IF(F245="","",F245-G245)</f>
        <v/>
      </c>
    </row>
    <row r="246" customFormat="false" ht="15" hidden="false" customHeight="false" outlineLevel="0" collapsed="false">
      <c r="A246" s="16"/>
      <c r="B246" s="17"/>
      <c r="C246" s="18"/>
      <c r="D246" s="7" t="str">
        <f aca="false">IF(B246="","",IFERROR(INDEX(المنتجات!$C$5:$C$64,MATCH(B246,المنتجات!$A$5:$A$64,0)),""))</f>
        <v/>
      </c>
      <c r="E246" s="19"/>
      <c r="F246" s="7" t="str">
        <f aca="false">IF(OR(B246="",D246=""),"",N(C246)*D246*(1-N(E246)))</f>
        <v/>
      </c>
      <c r="G246" s="7" t="str">
        <f aca="false">IF(OR(B246="",D246=""),"",N(C246)*IFERROR(INDEX(المنتجات!$B$5:$B$64,MATCH(B246,المنتجات!$A$5:$A$64,0)),0))</f>
        <v/>
      </c>
      <c r="H246" s="8" t="str">
        <f aca="false">IF(F246="","",F246-G246)</f>
        <v/>
      </c>
    </row>
    <row r="247" customFormat="false" ht="15" hidden="false" customHeight="false" outlineLevel="0" collapsed="false">
      <c r="A247" s="16"/>
      <c r="B247" s="17"/>
      <c r="C247" s="18"/>
      <c r="D247" s="7" t="str">
        <f aca="false">IF(B247="","",IFERROR(INDEX(المنتجات!$C$5:$C$64,MATCH(B247,المنتجات!$A$5:$A$64,0)),""))</f>
        <v/>
      </c>
      <c r="E247" s="19"/>
      <c r="F247" s="7" t="str">
        <f aca="false">IF(OR(B247="",D247=""),"",N(C247)*D247*(1-N(E247)))</f>
        <v/>
      </c>
      <c r="G247" s="7" t="str">
        <f aca="false">IF(OR(B247="",D247=""),"",N(C247)*IFERROR(INDEX(المنتجات!$B$5:$B$64,MATCH(B247,المنتجات!$A$5:$A$64,0)),0))</f>
        <v/>
      </c>
      <c r="H247" s="8" t="str">
        <f aca="false">IF(F247="","",F247-G247)</f>
        <v/>
      </c>
    </row>
    <row r="248" customFormat="false" ht="15" hidden="false" customHeight="false" outlineLevel="0" collapsed="false">
      <c r="A248" s="16"/>
      <c r="B248" s="17"/>
      <c r="C248" s="18"/>
      <c r="D248" s="7" t="str">
        <f aca="false">IF(B248="","",IFERROR(INDEX(المنتجات!$C$5:$C$64,MATCH(B248,المنتجات!$A$5:$A$64,0)),""))</f>
        <v/>
      </c>
      <c r="E248" s="19"/>
      <c r="F248" s="7" t="str">
        <f aca="false">IF(OR(B248="",D248=""),"",N(C248)*D248*(1-N(E248)))</f>
        <v/>
      </c>
      <c r="G248" s="7" t="str">
        <f aca="false">IF(OR(B248="",D248=""),"",N(C248)*IFERROR(INDEX(المنتجات!$B$5:$B$64,MATCH(B248,المنتجات!$A$5:$A$64,0)),0))</f>
        <v/>
      </c>
      <c r="H248" s="8" t="str">
        <f aca="false">IF(F248="","",F248-G248)</f>
        <v/>
      </c>
    </row>
    <row r="249" customFormat="false" ht="15" hidden="false" customHeight="false" outlineLevel="0" collapsed="false">
      <c r="A249" s="16"/>
      <c r="B249" s="17"/>
      <c r="C249" s="18"/>
      <c r="D249" s="7" t="str">
        <f aca="false">IF(B249="","",IFERROR(INDEX(المنتجات!$C$5:$C$64,MATCH(B249,المنتجات!$A$5:$A$64,0)),""))</f>
        <v/>
      </c>
      <c r="E249" s="19"/>
      <c r="F249" s="7" t="str">
        <f aca="false">IF(OR(B249="",D249=""),"",N(C249)*D249*(1-N(E249)))</f>
        <v/>
      </c>
      <c r="G249" s="7" t="str">
        <f aca="false">IF(OR(B249="",D249=""),"",N(C249)*IFERROR(INDEX(المنتجات!$B$5:$B$64,MATCH(B249,المنتجات!$A$5:$A$64,0)),0))</f>
        <v/>
      </c>
      <c r="H249" s="8" t="str">
        <f aca="false">IF(F249="","",F249-G249)</f>
        <v/>
      </c>
    </row>
    <row r="250" customFormat="false" ht="15" hidden="false" customHeight="false" outlineLevel="0" collapsed="false">
      <c r="A250" s="16"/>
      <c r="B250" s="17"/>
      <c r="C250" s="18"/>
      <c r="D250" s="7" t="str">
        <f aca="false">IF(B250="","",IFERROR(INDEX(المنتجات!$C$5:$C$64,MATCH(B250,المنتجات!$A$5:$A$64,0)),""))</f>
        <v/>
      </c>
      <c r="E250" s="19"/>
      <c r="F250" s="7" t="str">
        <f aca="false">IF(OR(B250="",D250=""),"",N(C250)*D250*(1-N(E250)))</f>
        <v/>
      </c>
      <c r="G250" s="7" t="str">
        <f aca="false">IF(OR(B250="",D250=""),"",N(C250)*IFERROR(INDEX(المنتجات!$B$5:$B$64,MATCH(B250,المنتجات!$A$5:$A$64,0)),0))</f>
        <v/>
      </c>
      <c r="H250" s="8" t="str">
        <f aca="false">IF(F250="","",F250-G250)</f>
        <v/>
      </c>
    </row>
    <row r="251" customFormat="false" ht="15" hidden="false" customHeight="false" outlineLevel="0" collapsed="false">
      <c r="A251" s="16"/>
      <c r="B251" s="17"/>
      <c r="C251" s="18"/>
      <c r="D251" s="7" t="str">
        <f aca="false">IF(B251="","",IFERROR(INDEX(المنتجات!$C$5:$C$64,MATCH(B251,المنتجات!$A$5:$A$64,0)),""))</f>
        <v/>
      </c>
      <c r="E251" s="19"/>
      <c r="F251" s="7" t="str">
        <f aca="false">IF(OR(B251="",D251=""),"",N(C251)*D251*(1-N(E251)))</f>
        <v/>
      </c>
      <c r="G251" s="7" t="str">
        <f aca="false">IF(OR(B251="",D251=""),"",N(C251)*IFERROR(INDEX(المنتجات!$B$5:$B$64,MATCH(B251,المنتجات!$A$5:$A$64,0)),0))</f>
        <v/>
      </c>
      <c r="H251" s="8" t="str">
        <f aca="false">IF(F251="","",F251-G251)</f>
        <v/>
      </c>
    </row>
    <row r="252" customFormat="false" ht="15" hidden="false" customHeight="false" outlineLevel="0" collapsed="false">
      <c r="A252" s="16"/>
      <c r="B252" s="17"/>
      <c r="C252" s="18"/>
      <c r="D252" s="7" t="str">
        <f aca="false">IF(B252="","",IFERROR(INDEX(المنتجات!$C$5:$C$64,MATCH(B252,المنتجات!$A$5:$A$64,0)),""))</f>
        <v/>
      </c>
      <c r="E252" s="19"/>
      <c r="F252" s="7" t="str">
        <f aca="false">IF(OR(B252="",D252=""),"",N(C252)*D252*(1-N(E252)))</f>
        <v/>
      </c>
      <c r="G252" s="7" t="str">
        <f aca="false">IF(OR(B252="",D252=""),"",N(C252)*IFERROR(INDEX(المنتجات!$B$5:$B$64,MATCH(B252,المنتجات!$A$5:$A$64,0)),0))</f>
        <v/>
      </c>
      <c r="H252" s="8" t="str">
        <f aca="false">IF(F252="","",F252-G252)</f>
        <v/>
      </c>
    </row>
    <row r="253" customFormat="false" ht="15" hidden="false" customHeight="false" outlineLevel="0" collapsed="false">
      <c r="A253" s="16"/>
      <c r="B253" s="17"/>
      <c r="C253" s="18"/>
      <c r="D253" s="7" t="str">
        <f aca="false">IF(B253="","",IFERROR(INDEX(المنتجات!$C$5:$C$64,MATCH(B253,المنتجات!$A$5:$A$64,0)),""))</f>
        <v/>
      </c>
      <c r="E253" s="19"/>
      <c r="F253" s="7" t="str">
        <f aca="false">IF(OR(B253="",D253=""),"",N(C253)*D253*(1-N(E253)))</f>
        <v/>
      </c>
      <c r="G253" s="7" t="str">
        <f aca="false">IF(OR(B253="",D253=""),"",N(C253)*IFERROR(INDEX(المنتجات!$B$5:$B$64,MATCH(B253,المنتجات!$A$5:$A$64,0)),0))</f>
        <v/>
      </c>
      <c r="H253" s="8" t="str">
        <f aca="false">IF(F253="","",F253-G253)</f>
        <v/>
      </c>
    </row>
    <row r="254" customFormat="false" ht="15" hidden="false" customHeight="false" outlineLevel="0" collapsed="false">
      <c r="A254" s="16"/>
      <c r="B254" s="17"/>
      <c r="C254" s="18"/>
      <c r="D254" s="7" t="str">
        <f aca="false">IF(B254="","",IFERROR(INDEX(المنتجات!$C$5:$C$64,MATCH(B254,المنتجات!$A$5:$A$64,0)),""))</f>
        <v/>
      </c>
      <c r="E254" s="19"/>
      <c r="F254" s="7" t="str">
        <f aca="false">IF(OR(B254="",D254=""),"",N(C254)*D254*(1-N(E254)))</f>
        <v/>
      </c>
      <c r="G254" s="7" t="str">
        <f aca="false">IF(OR(B254="",D254=""),"",N(C254)*IFERROR(INDEX(المنتجات!$B$5:$B$64,MATCH(B254,المنتجات!$A$5:$A$64,0)),0))</f>
        <v/>
      </c>
      <c r="H254" s="8" t="str">
        <f aca="false">IF(F254="","",F254-G254)</f>
        <v/>
      </c>
    </row>
    <row r="255" customFormat="false" ht="15" hidden="false" customHeight="false" outlineLevel="0" collapsed="false">
      <c r="A255" s="16"/>
      <c r="B255" s="17"/>
      <c r="C255" s="18"/>
      <c r="D255" s="7" t="str">
        <f aca="false">IF(B255="","",IFERROR(INDEX(المنتجات!$C$5:$C$64,MATCH(B255,المنتجات!$A$5:$A$64,0)),""))</f>
        <v/>
      </c>
      <c r="E255" s="19"/>
      <c r="F255" s="7" t="str">
        <f aca="false">IF(OR(B255="",D255=""),"",N(C255)*D255*(1-N(E255)))</f>
        <v/>
      </c>
      <c r="G255" s="7" t="str">
        <f aca="false">IF(OR(B255="",D255=""),"",N(C255)*IFERROR(INDEX(المنتجات!$B$5:$B$64,MATCH(B255,المنتجات!$A$5:$A$64,0)),0))</f>
        <v/>
      </c>
      <c r="H255" s="8" t="str">
        <f aca="false">IF(F255="","",F255-G255)</f>
        <v/>
      </c>
    </row>
    <row r="256" customFormat="false" ht="15" hidden="false" customHeight="false" outlineLevel="0" collapsed="false">
      <c r="A256" s="16"/>
      <c r="B256" s="17"/>
      <c r="C256" s="18"/>
      <c r="D256" s="7" t="str">
        <f aca="false">IF(B256="","",IFERROR(INDEX(المنتجات!$C$5:$C$64,MATCH(B256,المنتجات!$A$5:$A$64,0)),""))</f>
        <v/>
      </c>
      <c r="E256" s="19"/>
      <c r="F256" s="7" t="str">
        <f aca="false">IF(OR(B256="",D256=""),"",N(C256)*D256*(1-N(E256)))</f>
        <v/>
      </c>
      <c r="G256" s="7" t="str">
        <f aca="false">IF(OR(B256="",D256=""),"",N(C256)*IFERROR(INDEX(المنتجات!$B$5:$B$64,MATCH(B256,المنتجات!$A$5:$A$64,0)),0))</f>
        <v/>
      </c>
      <c r="H256" s="8" t="str">
        <f aca="false">IF(F256="","",F256-G256)</f>
        <v/>
      </c>
    </row>
    <row r="257" customFormat="false" ht="15" hidden="false" customHeight="false" outlineLevel="0" collapsed="false">
      <c r="A257" s="16"/>
      <c r="B257" s="17"/>
      <c r="C257" s="18"/>
      <c r="D257" s="7" t="str">
        <f aca="false">IF(B257="","",IFERROR(INDEX(المنتجات!$C$5:$C$64,MATCH(B257,المنتجات!$A$5:$A$64,0)),""))</f>
        <v/>
      </c>
      <c r="E257" s="19"/>
      <c r="F257" s="7" t="str">
        <f aca="false">IF(OR(B257="",D257=""),"",N(C257)*D257*(1-N(E257)))</f>
        <v/>
      </c>
      <c r="G257" s="7" t="str">
        <f aca="false">IF(OR(B257="",D257=""),"",N(C257)*IFERROR(INDEX(المنتجات!$B$5:$B$64,MATCH(B257,المنتجات!$A$5:$A$64,0)),0))</f>
        <v/>
      </c>
      <c r="H257" s="8" t="str">
        <f aca="false">IF(F257="","",F257-G257)</f>
        <v/>
      </c>
    </row>
    <row r="258" customFormat="false" ht="15" hidden="false" customHeight="false" outlineLevel="0" collapsed="false">
      <c r="A258" s="16"/>
      <c r="B258" s="17"/>
      <c r="C258" s="18"/>
      <c r="D258" s="7" t="str">
        <f aca="false">IF(B258="","",IFERROR(INDEX(المنتجات!$C$5:$C$64,MATCH(B258,المنتجات!$A$5:$A$64,0)),""))</f>
        <v/>
      </c>
      <c r="E258" s="19"/>
      <c r="F258" s="7" t="str">
        <f aca="false">IF(OR(B258="",D258=""),"",N(C258)*D258*(1-N(E258)))</f>
        <v/>
      </c>
      <c r="G258" s="7" t="str">
        <f aca="false">IF(OR(B258="",D258=""),"",N(C258)*IFERROR(INDEX(المنتجات!$B$5:$B$64,MATCH(B258,المنتجات!$A$5:$A$64,0)),0))</f>
        <v/>
      </c>
      <c r="H258" s="8" t="str">
        <f aca="false">IF(F258="","",F258-G258)</f>
        <v/>
      </c>
    </row>
    <row r="259" customFormat="false" ht="15" hidden="false" customHeight="false" outlineLevel="0" collapsed="false">
      <c r="A259" s="16"/>
      <c r="B259" s="17"/>
      <c r="C259" s="18"/>
      <c r="D259" s="7" t="str">
        <f aca="false">IF(B259="","",IFERROR(INDEX(المنتجات!$C$5:$C$64,MATCH(B259,المنتجات!$A$5:$A$64,0)),""))</f>
        <v/>
      </c>
      <c r="E259" s="19"/>
      <c r="F259" s="7" t="str">
        <f aca="false">IF(OR(B259="",D259=""),"",N(C259)*D259*(1-N(E259)))</f>
        <v/>
      </c>
      <c r="G259" s="7" t="str">
        <f aca="false">IF(OR(B259="",D259=""),"",N(C259)*IFERROR(INDEX(المنتجات!$B$5:$B$64,MATCH(B259,المنتجات!$A$5:$A$64,0)),0))</f>
        <v/>
      </c>
      <c r="H259" s="8" t="str">
        <f aca="false">IF(F259="","",F259-G259)</f>
        <v/>
      </c>
    </row>
    <row r="260" customFormat="false" ht="15" hidden="false" customHeight="false" outlineLevel="0" collapsed="false">
      <c r="A260" s="16"/>
      <c r="B260" s="17"/>
      <c r="C260" s="18"/>
      <c r="D260" s="7" t="str">
        <f aca="false">IF(B260="","",IFERROR(INDEX(المنتجات!$C$5:$C$64,MATCH(B260,المنتجات!$A$5:$A$64,0)),""))</f>
        <v/>
      </c>
      <c r="E260" s="19"/>
      <c r="F260" s="7" t="str">
        <f aca="false">IF(OR(B260="",D260=""),"",N(C260)*D260*(1-N(E260)))</f>
        <v/>
      </c>
      <c r="G260" s="7" t="str">
        <f aca="false">IF(OR(B260="",D260=""),"",N(C260)*IFERROR(INDEX(المنتجات!$B$5:$B$64,MATCH(B260,المنتجات!$A$5:$A$64,0)),0))</f>
        <v/>
      </c>
      <c r="H260" s="8" t="str">
        <f aca="false">IF(F260="","",F260-G260)</f>
        <v/>
      </c>
    </row>
    <row r="261" customFormat="false" ht="15" hidden="false" customHeight="false" outlineLevel="0" collapsed="false">
      <c r="A261" s="16"/>
      <c r="B261" s="17"/>
      <c r="C261" s="18"/>
      <c r="D261" s="7" t="str">
        <f aca="false">IF(B261="","",IFERROR(INDEX(المنتجات!$C$5:$C$64,MATCH(B261,المنتجات!$A$5:$A$64,0)),""))</f>
        <v/>
      </c>
      <c r="E261" s="19"/>
      <c r="F261" s="7" t="str">
        <f aca="false">IF(OR(B261="",D261=""),"",N(C261)*D261*(1-N(E261)))</f>
        <v/>
      </c>
      <c r="G261" s="7" t="str">
        <f aca="false">IF(OR(B261="",D261=""),"",N(C261)*IFERROR(INDEX(المنتجات!$B$5:$B$64,MATCH(B261,المنتجات!$A$5:$A$64,0)),0))</f>
        <v/>
      </c>
      <c r="H261" s="8" t="str">
        <f aca="false">IF(F261="","",F261-G261)</f>
        <v/>
      </c>
    </row>
    <row r="262" customFormat="false" ht="15" hidden="false" customHeight="false" outlineLevel="0" collapsed="false">
      <c r="A262" s="16"/>
      <c r="B262" s="17"/>
      <c r="C262" s="18"/>
      <c r="D262" s="7" t="str">
        <f aca="false">IF(B262="","",IFERROR(INDEX(المنتجات!$C$5:$C$64,MATCH(B262,المنتجات!$A$5:$A$64,0)),""))</f>
        <v/>
      </c>
      <c r="E262" s="19"/>
      <c r="F262" s="7" t="str">
        <f aca="false">IF(OR(B262="",D262=""),"",N(C262)*D262*(1-N(E262)))</f>
        <v/>
      </c>
      <c r="G262" s="7" t="str">
        <f aca="false">IF(OR(B262="",D262=""),"",N(C262)*IFERROR(INDEX(المنتجات!$B$5:$B$64,MATCH(B262,المنتجات!$A$5:$A$64,0)),0))</f>
        <v/>
      </c>
      <c r="H262" s="8" t="str">
        <f aca="false">IF(F262="","",F262-G262)</f>
        <v/>
      </c>
    </row>
    <row r="263" customFormat="false" ht="15" hidden="false" customHeight="false" outlineLevel="0" collapsed="false">
      <c r="A263" s="16"/>
      <c r="B263" s="17"/>
      <c r="C263" s="18"/>
      <c r="D263" s="7" t="str">
        <f aca="false">IF(B263="","",IFERROR(INDEX(المنتجات!$C$5:$C$64,MATCH(B263,المنتجات!$A$5:$A$64,0)),""))</f>
        <v/>
      </c>
      <c r="E263" s="19"/>
      <c r="F263" s="7" t="str">
        <f aca="false">IF(OR(B263="",D263=""),"",N(C263)*D263*(1-N(E263)))</f>
        <v/>
      </c>
      <c r="G263" s="7" t="str">
        <f aca="false">IF(OR(B263="",D263=""),"",N(C263)*IFERROR(INDEX(المنتجات!$B$5:$B$64,MATCH(B263,المنتجات!$A$5:$A$64,0)),0))</f>
        <v/>
      </c>
      <c r="H263" s="8" t="str">
        <f aca="false">IF(F263="","",F263-G263)</f>
        <v/>
      </c>
    </row>
    <row r="264" customFormat="false" ht="15" hidden="false" customHeight="false" outlineLevel="0" collapsed="false">
      <c r="A264" s="16"/>
      <c r="B264" s="17"/>
      <c r="C264" s="18"/>
      <c r="D264" s="7" t="str">
        <f aca="false">IF(B264="","",IFERROR(INDEX(المنتجات!$C$5:$C$64,MATCH(B264,المنتجات!$A$5:$A$64,0)),""))</f>
        <v/>
      </c>
      <c r="E264" s="19"/>
      <c r="F264" s="7" t="str">
        <f aca="false">IF(OR(B264="",D264=""),"",N(C264)*D264*(1-N(E264)))</f>
        <v/>
      </c>
      <c r="G264" s="7" t="str">
        <f aca="false">IF(OR(B264="",D264=""),"",N(C264)*IFERROR(INDEX(المنتجات!$B$5:$B$64,MATCH(B264,المنتجات!$A$5:$A$64,0)),0))</f>
        <v/>
      </c>
      <c r="H264" s="8" t="str">
        <f aca="false">IF(F264="","",F264-G264)</f>
        <v/>
      </c>
    </row>
    <row r="265" customFormat="false" ht="15" hidden="false" customHeight="false" outlineLevel="0" collapsed="false">
      <c r="A265" s="16"/>
      <c r="B265" s="17"/>
      <c r="C265" s="18"/>
      <c r="D265" s="7" t="str">
        <f aca="false">IF(B265="","",IFERROR(INDEX(المنتجات!$C$5:$C$64,MATCH(B265,المنتجات!$A$5:$A$64,0)),""))</f>
        <v/>
      </c>
      <c r="E265" s="19"/>
      <c r="F265" s="7" t="str">
        <f aca="false">IF(OR(B265="",D265=""),"",N(C265)*D265*(1-N(E265)))</f>
        <v/>
      </c>
      <c r="G265" s="7" t="str">
        <f aca="false">IF(OR(B265="",D265=""),"",N(C265)*IFERROR(INDEX(المنتجات!$B$5:$B$64,MATCH(B265,المنتجات!$A$5:$A$64,0)),0))</f>
        <v/>
      </c>
      <c r="H265" s="8" t="str">
        <f aca="false">IF(F265="","",F265-G265)</f>
        <v/>
      </c>
    </row>
    <row r="266" customFormat="false" ht="15" hidden="false" customHeight="false" outlineLevel="0" collapsed="false">
      <c r="A266" s="16"/>
      <c r="B266" s="17"/>
      <c r="C266" s="18"/>
      <c r="D266" s="7" t="str">
        <f aca="false">IF(B266="","",IFERROR(INDEX(المنتجات!$C$5:$C$64,MATCH(B266,المنتجات!$A$5:$A$64,0)),""))</f>
        <v/>
      </c>
      <c r="E266" s="19"/>
      <c r="F266" s="7" t="str">
        <f aca="false">IF(OR(B266="",D266=""),"",N(C266)*D266*(1-N(E266)))</f>
        <v/>
      </c>
      <c r="G266" s="7" t="str">
        <f aca="false">IF(OR(B266="",D266=""),"",N(C266)*IFERROR(INDEX(المنتجات!$B$5:$B$64,MATCH(B266,المنتجات!$A$5:$A$64,0)),0))</f>
        <v/>
      </c>
      <c r="H266" s="8" t="str">
        <f aca="false">IF(F266="","",F266-G266)</f>
        <v/>
      </c>
    </row>
    <row r="267" customFormat="false" ht="15" hidden="false" customHeight="false" outlineLevel="0" collapsed="false">
      <c r="A267" s="16"/>
      <c r="B267" s="17"/>
      <c r="C267" s="18"/>
      <c r="D267" s="7" t="str">
        <f aca="false">IF(B267="","",IFERROR(INDEX(المنتجات!$C$5:$C$64,MATCH(B267,المنتجات!$A$5:$A$64,0)),""))</f>
        <v/>
      </c>
      <c r="E267" s="19"/>
      <c r="F267" s="7" t="str">
        <f aca="false">IF(OR(B267="",D267=""),"",N(C267)*D267*(1-N(E267)))</f>
        <v/>
      </c>
      <c r="G267" s="7" t="str">
        <f aca="false">IF(OR(B267="",D267=""),"",N(C267)*IFERROR(INDEX(المنتجات!$B$5:$B$64,MATCH(B267,المنتجات!$A$5:$A$64,0)),0))</f>
        <v/>
      </c>
      <c r="H267" s="8" t="str">
        <f aca="false">IF(F267="","",F267-G267)</f>
        <v/>
      </c>
    </row>
    <row r="268" customFormat="false" ht="15" hidden="false" customHeight="false" outlineLevel="0" collapsed="false">
      <c r="A268" s="16"/>
      <c r="B268" s="17"/>
      <c r="C268" s="18"/>
      <c r="D268" s="7" t="str">
        <f aca="false">IF(B268="","",IFERROR(INDEX(المنتجات!$C$5:$C$64,MATCH(B268,المنتجات!$A$5:$A$64,0)),""))</f>
        <v/>
      </c>
      <c r="E268" s="19"/>
      <c r="F268" s="7" t="str">
        <f aca="false">IF(OR(B268="",D268=""),"",N(C268)*D268*(1-N(E268)))</f>
        <v/>
      </c>
      <c r="G268" s="7" t="str">
        <f aca="false">IF(OR(B268="",D268=""),"",N(C268)*IFERROR(INDEX(المنتجات!$B$5:$B$64,MATCH(B268,المنتجات!$A$5:$A$64,0)),0))</f>
        <v/>
      </c>
      <c r="H268" s="8" t="str">
        <f aca="false">IF(F268="","",F268-G268)</f>
        <v/>
      </c>
    </row>
    <row r="269" customFormat="false" ht="15" hidden="false" customHeight="false" outlineLevel="0" collapsed="false">
      <c r="A269" s="16"/>
      <c r="B269" s="17"/>
      <c r="C269" s="18"/>
      <c r="D269" s="7" t="str">
        <f aca="false">IF(B269="","",IFERROR(INDEX(المنتجات!$C$5:$C$64,MATCH(B269,المنتجات!$A$5:$A$64,0)),""))</f>
        <v/>
      </c>
      <c r="E269" s="19"/>
      <c r="F269" s="7" t="str">
        <f aca="false">IF(OR(B269="",D269=""),"",N(C269)*D269*(1-N(E269)))</f>
        <v/>
      </c>
      <c r="G269" s="7" t="str">
        <f aca="false">IF(OR(B269="",D269=""),"",N(C269)*IFERROR(INDEX(المنتجات!$B$5:$B$64,MATCH(B269,المنتجات!$A$5:$A$64,0)),0))</f>
        <v/>
      </c>
      <c r="H269" s="8" t="str">
        <f aca="false">IF(F269="","",F269-G269)</f>
        <v/>
      </c>
    </row>
    <row r="270" customFormat="false" ht="15" hidden="false" customHeight="false" outlineLevel="0" collapsed="false">
      <c r="A270" s="16"/>
      <c r="B270" s="17"/>
      <c r="C270" s="18"/>
      <c r="D270" s="7" t="str">
        <f aca="false">IF(B270="","",IFERROR(INDEX(المنتجات!$C$5:$C$64,MATCH(B270,المنتجات!$A$5:$A$64,0)),""))</f>
        <v/>
      </c>
      <c r="E270" s="19"/>
      <c r="F270" s="7" t="str">
        <f aca="false">IF(OR(B270="",D270=""),"",N(C270)*D270*(1-N(E270)))</f>
        <v/>
      </c>
      <c r="G270" s="7" t="str">
        <f aca="false">IF(OR(B270="",D270=""),"",N(C270)*IFERROR(INDEX(المنتجات!$B$5:$B$64,MATCH(B270,المنتجات!$A$5:$A$64,0)),0))</f>
        <v/>
      </c>
      <c r="H270" s="8" t="str">
        <f aca="false">IF(F270="","",F270-G270)</f>
        <v/>
      </c>
    </row>
    <row r="271" customFormat="false" ht="15" hidden="false" customHeight="false" outlineLevel="0" collapsed="false">
      <c r="A271" s="16"/>
      <c r="B271" s="17"/>
      <c r="C271" s="18"/>
      <c r="D271" s="7" t="str">
        <f aca="false">IF(B271="","",IFERROR(INDEX(المنتجات!$C$5:$C$64,MATCH(B271,المنتجات!$A$5:$A$64,0)),""))</f>
        <v/>
      </c>
      <c r="E271" s="19"/>
      <c r="F271" s="7" t="str">
        <f aca="false">IF(OR(B271="",D271=""),"",N(C271)*D271*(1-N(E271)))</f>
        <v/>
      </c>
      <c r="G271" s="7" t="str">
        <f aca="false">IF(OR(B271="",D271=""),"",N(C271)*IFERROR(INDEX(المنتجات!$B$5:$B$64,MATCH(B271,المنتجات!$A$5:$A$64,0)),0))</f>
        <v/>
      </c>
      <c r="H271" s="8" t="str">
        <f aca="false">IF(F271="","",F271-G271)</f>
        <v/>
      </c>
    </row>
    <row r="272" customFormat="false" ht="15" hidden="false" customHeight="false" outlineLevel="0" collapsed="false">
      <c r="A272" s="16"/>
      <c r="B272" s="17"/>
      <c r="C272" s="18"/>
      <c r="D272" s="7" t="str">
        <f aca="false">IF(B272="","",IFERROR(INDEX(المنتجات!$C$5:$C$64,MATCH(B272,المنتجات!$A$5:$A$64,0)),""))</f>
        <v/>
      </c>
      <c r="E272" s="19"/>
      <c r="F272" s="7" t="str">
        <f aca="false">IF(OR(B272="",D272=""),"",N(C272)*D272*(1-N(E272)))</f>
        <v/>
      </c>
      <c r="G272" s="7" t="str">
        <f aca="false">IF(OR(B272="",D272=""),"",N(C272)*IFERROR(INDEX(المنتجات!$B$5:$B$64,MATCH(B272,المنتجات!$A$5:$A$64,0)),0))</f>
        <v/>
      </c>
      <c r="H272" s="8" t="str">
        <f aca="false">IF(F272="","",F272-G272)</f>
        <v/>
      </c>
    </row>
    <row r="273" customFormat="false" ht="15" hidden="false" customHeight="false" outlineLevel="0" collapsed="false">
      <c r="A273" s="16"/>
      <c r="B273" s="17"/>
      <c r="C273" s="18"/>
      <c r="D273" s="7" t="str">
        <f aca="false">IF(B273="","",IFERROR(INDEX(المنتجات!$C$5:$C$64,MATCH(B273,المنتجات!$A$5:$A$64,0)),""))</f>
        <v/>
      </c>
      <c r="E273" s="19"/>
      <c r="F273" s="7" t="str">
        <f aca="false">IF(OR(B273="",D273=""),"",N(C273)*D273*(1-N(E273)))</f>
        <v/>
      </c>
      <c r="G273" s="7" t="str">
        <f aca="false">IF(OR(B273="",D273=""),"",N(C273)*IFERROR(INDEX(المنتجات!$B$5:$B$64,MATCH(B273,المنتجات!$A$5:$A$64,0)),0))</f>
        <v/>
      </c>
      <c r="H273" s="8" t="str">
        <f aca="false">IF(F273="","",F273-G273)</f>
        <v/>
      </c>
    </row>
    <row r="274" customFormat="false" ht="15" hidden="false" customHeight="false" outlineLevel="0" collapsed="false">
      <c r="A274" s="16"/>
      <c r="B274" s="17"/>
      <c r="C274" s="18"/>
      <c r="D274" s="7" t="str">
        <f aca="false">IF(B274="","",IFERROR(INDEX(المنتجات!$C$5:$C$64,MATCH(B274,المنتجات!$A$5:$A$64,0)),""))</f>
        <v/>
      </c>
      <c r="E274" s="19"/>
      <c r="F274" s="7" t="str">
        <f aca="false">IF(OR(B274="",D274=""),"",N(C274)*D274*(1-N(E274)))</f>
        <v/>
      </c>
      <c r="G274" s="7" t="str">
        <f aca="false">IF(OR(B274="",D274=""),"",N(C274)*IFERROR(INDEX(المنتجات!$B$5:$B$64,MATCH(B274,المنتجات!$A$5:$A$64,0)),0))</f>
        <v/>
      </c>
      <c r="H274" s="8" t="str">
        <f aca="false">IF(F274="","",F274-G274)</f>
        <v/>
      </c>
    </row>
    <row r="275" customFormat="false" ht="15" hidden="false" customHeight="false" outlineLevel="0" collapsed="false">
      <c r="A275" s="16"/>
      <c r="B275" s="17"/>
      <c r="C275" s="18"/>
      <c r="D275" s="7" t="str">
        <f aca="false">IF(B275="","",IFERROR(INDEX(المنتجات!$C$5:$C$64,MATCH(B275,المنتجات!$A$5:$A$64,0)),""))</f>
        <v/>
      </c>
      <c r="E275" s="19"/>
      <c r="F275" s="7" t="str">
        <f aca="false">IF(OR(B275="",D275=""),"",N(C275)*D275*(1-N(E275)))</f>
        <v/>
      </c>
      <c r="G275" s="7" t="str">
        <f aca="false">IF(OR(B275="",D275=""),"",N(C275)*IFERROR(INDEX(المنتجات!$B$5:$B$64,MATCH(B275,المنتجات!$A$5:$A$64,0)),0))</f>
        <v/>
      </c>
      <c r="H275" s="8" t="str">
        <f aca="false">IF(F275="","",F275-G275)</f>
        <v/>
      </c>
    </row>
    <row r="276" customFormat="false" ht="15" hidden="false" customHeight="false" outlineLevel="0" collapsed="false">
      <c r="A276" s="16"/>
      <c r="B276" s="17"/>
      <c r="C276" s="18"/>
      <c r="D276" s="7" t="str">
        <f aca="false">IF(B276="","",IFERROR(INDEX(المنتجات!$C$5:$C$64,MATCH(B276,المنتجات!$A$5:$A$64,0)),""))</f>
        <v/>
      </c>
      <c r="E276" s="19"/>
      <c r="F276" s="7" t="str">
        <f aca="false">IF(OR(B276="",D276=""),"",N(C276)*D276*(1-N(E276)))</f>
        <v/>
      </c>
      <c r="G276" s="7" t="str">
        <f aca="false">IF(OR(B276="",D276=""),"",N(C276)*IFERROR(INDEX(المنتجات!$B$5:$B$64,MATCH(B276,المنتجات!$A$5:$A$64,0)),0))</f>
        <v/>
      </c>
      <c r="H276" s="8" t="str">
        <f aca="false">IF(F276="","",F276-G276)</f>
        <v/>
      </c>
    </row>
    <row r="277" customFormat="false" ht="15" hidden="false" customHeight="false" outlineLevel="0" collapsed="false">
      <c r="A277" s="16"/>
      <c r="B277" s="17"/>
      <c r="C277" s="18"/>
      <c r="D277" s="7" t="str">
        <f aca="false">IF(B277="","",IFERROR(INDEX(المنتجات!$C$5:$C$64,MATCH(B277,المنتجات!$A$5:$A$64,0)),""))</f>
        <v/>
      </c>
      <c r="E277" s="19"/>
      <c r="F277" s="7" t="str">
        <f aca="false">IF(OR(B277="",D277=""),"",N(C277)*D277*(1-N(E277)))</f>
        <v/>
      </c>
      <c r="G277" s="7" t="str">
        <f aca="false">IF(OR(B277="",D277=""),"",N(C277)*IFERROR(INDEX(المنتجات!$B$5:$B$64,MATCH(B277,المنتجات!$A$5:$A$64,0)),0))</f>
        <v/>
      </c>
      <c r="H277" s="8" t="str">
        <f aca="false">IF(F277="","",F277-G277)</f>
        <v/>
      </c>
    </row>
    <row r="278" customFormat="false" ht="15" hidden="false" customHeight="false" outlineLevel="0" collapsed="false">
      <c r="A278" s="16"/>
      <c r="B278" s="17"/>
      <c r="C278" s="18"/>
      <c r="D278" s="7" t="str">
        <f aca="false">IF(B278="","",IFERROR(INDEX(المنتجات!$C$5:$C$64,MATCH(B278,المنتجات!$A$5:$A$64,0)),""))</f>
        <v/>
      </c>
      <c r="E278" s="19"/>
      <c r="F278" s="7" t="str">
        <f aca="false">IF(OR(B278="",D278=""),"",N(C278)*D278*(1-N(E278)))</f>
        <v/>
      </c>
      <c r="G278" s="7" t="str">
        <f aca="false">IF(OR(B278="",D278=""),"",N(C278)*IFERROR(INDEX(المنتجات!$B$5:$B$64,MATCH(B278,المنتجات!$A$5:$A$64,0)),0))</f>
        <v/>
      </c>
      <c r="H278" s="8" t="str">
        <f aca="false">IF(F278="","",F278-G278)</f>
        <v/>
      </c>
    </row>
    <row r="279" customFormat="false" ht="15" hidden="false" customHeight="false" outlineLevel="0" collapsed="false">
      <c r="A279" s="16"/>
      <c r="B279" s="17"/>
      <c r="C279" s="18"/>
      <c r="D279" s="7" t="str">
        <f aca="false">IF(B279="","",IFERROR(INDEX(المنتجات!$C$5:$C$64,MATCH(B279,المنتجات!$A$5:$A$64,0)),""))</f>
        <v/>
      </c>
      <c r="E279" s="19"/>
      <c r="F279" s="7" t="str">
        <f aca="false">IF(OR(B279="",D279=""),"",N(C279)*D279*(1-N(E279)))</f>
        <v/>
      </c>
      <c r="G279" s="7" t="str">
        <f aca="false">IF(OR(B279="",D279=""),"",N(C279)*IFERROR(INDEX(المنتجات!$B$5:$B$64,MATCH(B279,المنتجات!$A$5:$A$64,0)),0))</f>
        <v/>
      </c>
      <c r="H279" s="8" t="str">
        <f aca="false">IF(F279="","",F279-G279)</f>
        <v/>
      </c>
    </row>
    <row r="280" customFormat="false" ht="15" hidden="false" customHeight="false" outlineLevel="0" collapsed="false">
      <c r="A280" s="16"/>
      <c r="B280" s="17"/>
      <c r="C280" s="18"/>
      <c r="D280" s="7" t="str">
        <f aca="false">IF(B280="","",IFERROR(INDEX(المنتجات!$C$5:$C$64,MATCH(B280,المنتجات!$A$5:$A$64,0)),""))</f>
        <v/>
      </c>
      <c r="E280" s="19"/>
      <c r="F280" s="7" t="str">
        <f aca="false">IF(OR(B280="",D280=""),"",N(C280)*D280*(1-N(E280)))</f>
        <v/>
      </c>
      <c r="G280" s="7" t="str">
        <f aca="false">IF(OR(B280="",D280=""),"",N(C280)*IFERROR(INDEX(المنتجات!$B$5:$B$64,MATCH(B280,المنتجات!$A$5:$A$64,0)),0))</f>
        <v/>
      </c>
      <c r="H280" s="8" t="str">
        <f aca="false">IF(F280="","",F280-G280)</f>
        <v/>
      </c>
    </row>
    <row r="281" customFormat="false" ht="15" hidden="false" customHeight="false" outlineLevel="0" collapsed="false">
      <c r="A281" s="16"/>
      <c r="B281" s="17"/>
      <c r="C281" s="18"/>
      <c r="D281" s="7" t="str">
        <f aca="false">IF(B281="","",IFERROR(INDEX(المنتجات!$C$5:$C$64,MATCH(B281,المنتجات!$A$5:$A$64,0)),""))</f>
        <v/>
      </c>
      <c r="E281" s="19"/>
      <c r="F281" s="7" t="str">
        <f aca="false">IF(OR(B281="",D281=""),"",N(C281)*D281*(1-N(E281)))</f>
        <v/>
      </c>
      <c r="G281" s="7" t="str">
        <f aca="false">IF(OR(B281="",D281=""),"",N(C281)*IFERROR(INDEX(المنتجات!$B$5:$B$64,MATCH(B281,المنتجات!$A$5:$A$64,0)),0))</f>
        <v/>
      </c>
      <c r="H281" s="8" t="str">
        <f aca="false">IF(F281="","",F281-G281)</f>
        <v/>
      </c>
    </row>
    <row r="282" customFormat="false" ht="15" hidden="false" customHeight="false" outlineLevel="0" collapsed="false">
      <c r="A282" s="16"/>
      <c r="B282" s="17"/>
      <c r="C282" s="18"/>
      <c r="D282" s="7" t="str">
        <f aca="false">IF(B282="","",IFERROR(INDEX(المنتجات!$C$5:$C$64,MATCH(B282,المنتجات!$A$5:$A$64,0)),""))</f>
        <v/>
      </c>
      <c r="E282" s="19"/>
      <c r="F282" s="7" t="str">
        <f aca="false">IF(OR(B282="",D282=""),"",N(C282)*D282*(1-N(E282)))</f>
        <v/>
      </c>
      <c r="G282" s="7" t="str">
        <f aca="false">IF(OR(B282="",D282=""),"",N(C282)*IFERROR(INDEX(المنتجات!$B$5:$B$64,MATCH(B282,المنتجات!$A$5:$A$64,0)),0))</f>
        <v/>
      </c>
      <c r="H282" s="8" t="str">
        <f aca="false">IF(F282="","",F282-G282)</f>
        <v/>
      </c>
    </row>
    <row r="283" customFormat="false" ht="15" hidden="false" customHeight="false" outlineLevel="0" collapsed="false">
      <c r="A283" s="16"/>
      <c r="B283" s="17"/>
      <c r="C283" s="18"/>
      <c r="D283" s="7" t="str">
        <f aca="false">IF(B283="","",IFERROR(INDEX(المنتجات!$C$5:$C$64,MATCH(B283,المنتجات!$A$5:$A$64,0)),""))</f>
        <v/>
      </c>
      <c r="E283" s="19"/>
      <c r="F283" s="7" t="str">
        <f aca="false">IF(OR(B283="",D283=""),"",N(C283)*D283*(1-N(E283)))</f>
        <v/>
      </c>
      <c r="G283" s="7" t="str">
        <f aca="false">IF(OR(B283="",D283=""),"",N(C283)*IFERROR(INDEX(المنتجات!$B$5:$B$64,MATCH(B283,المنتجات!$A$5:$A$64,0)),0))</f>
        <v/>
      </c>
      <c r="H283" s="8" t="str">
        <f aca="false">IF(F283="","",F283-G283)</f>
        <v/>
      </c>
    </row>
    <row r="284" customFormat="false" ht="15" hidden="false" customHeight="false" outlineLevel="0" collapsed="false">
      <c r="A284" s="16"/>
      <c r="B284" s="17"/>
      <c r="C284" s="18"/>
      <c r="D284" s="7" t="str">
        <f aca="false">IF(B284="","",IFERROR(INDEX(المنتجات!$C$5:$C$64,MATCH(B284,المنتجات!$A$5:$A$64,0)),""))</f>
        <v/>
      </c>
      <c r="E284" s="19"/>
      <c r="F284" s="7" t="str">
        <f aca="false">IF(OR(B284="",D284=""),"",N(C284)*D284*(1-N(E284)))</f>
        <v/>
      </c>
      <c r="G284" s="7" t="str">
        <f aca="false">IF(OR(B284="",D284=""),"",N(C284)*IFERROR(INDEX(المنتجات!$B$5:$B$64,MATCH(B284,المنتجات!$A$5:$A$64,0)),0))</f>
        <v/>
      </c>
      <c r="H284" s="8" t="str">
        <f aca="false">IF(F284="","",F284-G284)</f>
        <v/>
      </c>
    </row>
    <row r="285" customFormat="false" ht="15" hidden="false" customHeight="false" outlineLevel="0" collapsed="false">
      <c r="A285" s="16"/>
      <c r="B285" s="17"/>
      <c r="C285" s="18"/>
      <c r="D285" s="7" t="str">
        <f aca="false">IF(B285="","",IFERROR(INDEX(المنتجات!$C$5:$C$64,MATCH(B285,المنتجات!$A$5:$A$64,0)),""))</f>
        <v/>
      </c>
      <c r="E285" s="19"/>
      <c r="F285" s="7" t="str">
        <f aca="false">IF(OR(B285="",D285=""),"",N(C285)*D285*(1-N(E285)))</f>
        <v/>
      </c>
      <c r="G285" s="7" t="str">
        <f aca="false">IF(OR(B285="",D285=""),"",N(C285)*IFERROR(INDEX(المنتجات!$B$5:$B$64,MATCH(B285,المنتجات!$A$5:$A$64,0)),0))</f>
        <v/>
      </c>
      <c r="H285" s="8" t="str">
        <f aca="false">IF(F285="","",F285-G285)</f>
        <v/>
      </c>
    </row>
    <row r="286" customFormat="false" ht="15" hidden="false" customHeight="false" outlineLevel="0" collapsed="false">
      <c r="A286" s="16"/>
      <c r="B286" s="17"/>
      <c r="C286" s="18"/>
      <c r="D286" s="7" t="str">
        <f aca="false">IF(B286="","",IFERROR(INDEX(المنتجات!$C$5:$C$64,MATCH(B286,المنتجات!$A$5:$A$64,0)),""))</f>
        <v/>
      </c>
      <c r="E286" s="19"/>
      <c r="F286" s="7" t="str">
        <f aca="false">IF(OR(B286="",D286=""),"",N(C286)*D286*(1-N(E286)))</f>
        <v/>
      </c>
      <c r="G286" s="7" t="str">
        <f aca="false">IF(OR(B286="",D286=""),"",N(C286)*IFERROR(INDEX(المنتجات!$B$5:$B$64,MATCH(B286,المنتجات!$A$5:$A$64,0)),0))</f>
        <v/>
      </c>
      <c r="H286" s="8" t="str">
        <f aca="false">IF(F286="","",F286-G286)</f>
        <v/>
      </c>
    </row>
    <row r="287" customFormat="false" ht="15" hidden="false" customHeight="false" outlineLevel="0" collapsed="false">
      <c r="A287" s="16"/>
      <c r="B287" s="17"/>
      <c r="C287" s="18"/>
      <c r="D287" s="7" t="str">
        <f aca="false">IF(B287="","",IFERROR(INDEX(المنتجات!$C$5:$C$64,MATCH(B287,المنتجات!$A$5:$A$64,0)),""))</f>
        <v/>
      </c>
      <c r="E287" s="19"/>
      <c r="F287" s="7" t="str">
        <f aca="false">IF(OR(B287="",D287=""),"",N(C287)*D287*(1-N(E287)))</f>
        <v/>
      </c>
      <c r="G287" s="7" t="str">
        <f aca="false">IF(OR(B287="",D287=""),"",N(C287)*IFERROR(INDEX(المنتجات!$B$5:$B$64,MATCH(B287,المنتجات!$A$5:$A$64,0)),0))</f>
        <v/>
      </c>
      <c r="H287" s="8" t="str">
        <f aca="false">IF(F287="","",F287-G287)</f>
        <v/>
      </c>
    </row>
    <row r="288" customFormat="false" ht="15" hidden="false" customHeight="false" outlineLevel="0" collapsed="false">
      <c r="A288" s="16"/>
      <c r="B288" s="17"/>
      <c r="C288" s="18"/>
      <c r="D288" s="7" t="str">
        <f aca="false">IF(B288="","",IFERROR(INDEX(المنتجات!$C$5:$C$64,MATCH(B288,المنتجات!$A$5:$A$64,0)),""))</f>
        <v/>
      </c>
      <c r="E288" s="19"/>
      <c r="F288" s="7" t="str">
        <f aca="false">IF(OR(B288="",D288=""),"",N(C288)*D288*(1-N(E288)))</f>
        <v/>
      </c>
      <c r="G288" s="7" t="str">
        <f aca="false">IF(OR(B288="",D288=""),"",N(C288)*IFERROR(INDEX(المنتجات!$B$5:$B$64,MATCH(B288,المنتجات!$A$5:$A$64,0)),0))</f>
        <v/>
      </c>
      <c r="H288" s="8" t="str">
        <f aca="false">IF(F288="","",F288-G288)</f>
        <v/>
      </c>
    </row>
    <row r="289" customFormat="false" ht="15" hidden="false" customHeight="false" outlineLevel="0" collapsed="false">
      <c r="A289" s="16"/>
      <c r="B289" s="17"/>
      <c r="C289" s="18"/>
      <c r="D289" s="7" t="str">
        <f aca="false">IF(B289="","",IFERROR(INDEX(المنتجات!$C$5:$C$64,MATCH(B289,المنتجات!$A$5:$A$64,0)),""))</f>
        <v/>
      </c>
      <c r="E289" s="19"/>
      <c r="F289" s="7" t="str">
        <f aca="false">IF(OR(B289="",D289=""),"",N(C289)*D289*(1-N(E289)))</f>
        <v/>
      </c>
      <c r="G289" s="7" t="str">
        <f aca="false">IF(OR(B289="",D289=""),"",N(C289)*IFERROR(INDEX(المنتجات!$B$5:$B$64,MATCH(B289,المنتجات!$A$5:$A$64,0)),0))</f>
        <v/>
      </c>
      <c r="H289" s="8" t="str">
        <f aca="false">IF(F289="","",F289-G289)</f>
        <v/>
      </c>
    </row>
    <row r="290" customFormat="false" ht="15" hidden="false" customHeight="false" outlineLevel="0" collapsed="false">
      <c r="A290" s="16"/>
      <c r="B290" s="17"/>
      <c r="C290" s="18"/>
      <c r="D290" s="7" t="str">
        <f aca="false">IF(B290="","",IFERROR(INDEX(المنتجات!$C$5:$C$64,MATCH(B290,المنتجات!$A$5:$A$64,0)),""))</f>
        <v/>
      </c>
      <c r="E290" s="19"/>
      <c r="F290" s="7" t="str">
        <f aca="false">IF(OR(B290="",D290=""),"",N(C290)*D290*(1-N(E290)))</f>
        <v/>
      </c>
      <c r="G290" s="7" t="str">
        <f aca="false">IF(OR(B290="",D290=""),"",N(C290)*IFERROR(INDEX(المنتجات!$B$5:$B$64,MATCH(B290,المنتجات!$A$5:$A$64,0)),0))</f>
        <v/>
      </c>
      <c r="H290" s="8" t="str">
        <f aca="false">IF(F290="","",F290-G290)</f>
        <v/>
      </c>
    </row>
    <row r="291" customFormat="false" ht="15" hidden="false" customHeight="false" outlineLevel="0" collapsed="false">
      <c r="A291" s="16"/>
      <c r="B291" s="17"/>
      <c r="C291" s="18"/>
      <c r="D291" s="7" t="str">
        <f aca="false">IF(B291="","",IFERROR(INDEX(المنتجات!$C$5:$C$64,MATCH(B291,المنتجات!$A$5:$A$64,0)),""))</f>
        <v/>
      </c>
      <c r="E291" s="19"/>
      <c r="F291" s="7" t="str">
        <f aca="false">IF(OR(B291="",D291=""),"",N(C291)*D291*(1-N(E291)))</f>
        <v/>
      </c>
      <c r="G291" s="7" t="str">
        <f aca="false">IF(OR(B291="",D291=""),"",N(C291)*IFERROR(INDEX(المنتجات!$B$5:$B$64,MATCH(B291,المنتجات!$A$5:$A$64,0)),0))</f>
        <v/>
      </c>
      <c r="H291" s="8" t="str">
        <f aca="false">IF(F291="","",F291-G291)</f>
        <v/>
      </c>
    </row>
    <row r="292" customFormat="false" ht="15" hidden="false" customHeight="false" outlineLevel="0" collapsed="false">
      <c r="A292" s="16"/>
      <c r="B292" s="17"/>
      <c r="C292" s="18"/>
      <c r="D292" s="7" t="str">
        <f aca="false">IF(B292="","",IFERROR(INDEX(المنتجات!$C$5:$C$64,MATCH(B292,المنتجات!$A$5:$A$64,0)),""))</f>
        <v/>
      </c>
      <c r="E292" s="19"/>
      <c r="F292" s="7" t="str">
        <f aca="false">IF(OR(B292="",D292=""),"",N(C292)*D292*(1-N(E292)))</f>
        <v/>
      </c>
      <c r="G292" s="7" t="str">
        <f aca="false">IF(OR(B292="",D292=""),"",N(C292)*IFERROR(INDEX(المنتجات!$B$5:$B$64,MATCH(B292,المنتجات!$A$5:$A$64,0)),0))</f>
        <v/>
      </c>
      <c r="H292" s="8" t="str">
        <f aca="false">IF(F292="","",F292-G292)</f>
        <v/>
      </c>
    </row>
    <row r="293" customFormat="false" ht="15" hidden="false" customHeight="false" outlineLevel="0" collapsed="false">
      <c r="A293" s="16"/>
      <c r="B293" s="17"/>
      <c r="C293" s="18"/>
      <c r="D293" s="7" t="str">
        <f aca="false">IF(B293="","",IFERROR(INDEX(المنتجات!$C$5:$C$64,MATCH(B293,المنتجات!$A$5:$A$64,0)),""))</f>
        <v/>
      </c>
      <c r="E293" s="19"/>
      <c r="F293" s="7" t="str">
        <f aca="false">IF(OR(B293="",D293=""),"",N(C293)*D293*(1-N(E293)))</f>
        <v/>
      </c>
      <c r="G293" s="7" t="str">
        <f aca="false">IF(OR(B293="",D293=""),"",N(C293)*IFERROR(INDEX(المنتجات!$B$5:$B$64,MATCH(B293,المنتجات!$A$5:$A$64,0)),0))</f>
        <v/>
      </c>
      <c r="H293" s="8" t="str">
        <f aca="false">IF(F293="","",F293-G293)</f>
        <v/>
      </c>
    </row>
    <row r="294" customFormat="false" ht="15" hidden="false" customHeight="false" outlineLevel="0" collapsed="false">
      <c r="A294" s="16"/>
      <c r="B294" s="17"/>
      <c r="C294" s="18"/>
      <c r="D294" s="7" t="str">
        <f aca="false">IF(B294="","",IFERROR(INDEX(المنتجات!$C$5:$C$64,MATCH(B294,المنتجات!$A$5:$A$64,0)),""))</f>
        <v/>
      </c>
      <c r="E294" s="19"/>
      <c r="F294" s="7" t="str">
        <f aca="false">IF(OR(B294="",D294=""),"",N(C294)*D294*(1-N(E294)))</f>
        <v/>
      </c>
      <c r="G294" s="7" t="str">
        <f aca="false">IF(OR(B294="",D294=""),"",N(C294)*IFERROR(INDEX(المنتجات!$B$5:$B$64,MATCH(B294,المنتجات!$A$5:$A$64,0)),0))</f>
        <v/>
      </c>
      <c r="H294" s="8" t="str">
        <f aca="false">IF(F294="","",F294-G294)</f>
        <v/>
      </c>
    </row>
    <row r="295" customFormat="false" ht="15" hidden="false" customHeight="false" outlineLevel="0" collapsed="false">
      <c r="A295" s="16"/>
      <c r="B295" s="17"/>
      <c r="C295" s="18"/>
      <c r="D295" s="7" t="str">
        <f aca="false">IF(B295="","",IFERROR(INDEX(المنتجات!$C$5:$C$64,MATCH(B295,المنتجات!$A$5:$A$64,0)),""))</f>
        <v/>
      </c>
      <c r="E295" s="19"/>
      <c r="F295" s="7" t="str">
        <f aca="false">IF(OR(B295="",D295=""),"",N(C295)*D295*(1-N(E295)))</f>
        <v/>
      </c>
      <c r="G295" s="7" t="str">
        <f aca="false">IF(OR(B295="",D295=""),"",N(C295)*IFERROR(INDEX(المنتجات!$B$5:$B$64,MATCH(B295,المنتجات!$A$5:$A$64,0)),0))</f>
        <v/>
      </c>
      <c r="H295" s="8" t="str">
        <f aca="false">IF(F295="","",F295-G295)</f>
        <v/>
      </c>
    </row>
    <row r="296" customFormat="false" ht="15" hidden="false" customHeight="false" outlineLevel="0" collapsed="false">
      <c r="A296" s="16"/>
      <c r="B296" s="17"/>
      <c r="C296" s="18"/>
      <c r="D296" s="7" t="str">
        <f aca="false">IF(B296="","",IFERROR(INDEX(المنتجات!$C$5:$C$64,MATCH(B296,المنتجات!$A$5:$A$64,0)),""))</f>
        <v/>
      </c>
      <c r="E296" s="19"/>
      <c r="F296" s="7" t="str">
        <f aca="false">IF(OR(B296="",D296=""),"",N(C296)*D296*(1-N(E296)))</f>
        <v/>
      </c>
      <c r="G296" s="7" t="str">
        <f aca="false">IF(OR(B296="",D296=""),"",N(C296)*IFERROR(INDEX(المنتجات!$B$5:$B$64,MATCH(B296,المنتجات!$A$5:$A$64,0)),0))</f>
        <v/>
      </c>
      <c r="H296" s="8" t="str">
        <f aca="false">IF(F296="","",F296-G296)</f>
        <v/>
      </c>
    </row>
    <row r="297" customFormat="false" ht="15" hidden="false" customHeight="false" outlineLevel="0" collapsed="false">
      <c r="A297" s="16"/>
      <c r="B297" s="17"/>
      <c r="C297" s="18"/>
      <c r="D297" s="7" t="str">
        <f aca="false">IF(B297="","",IFERROR(INDEX(المنتجات!$C$5:$C$64,MATCH(B297,المنتجات!$A$5:$A$64,0)),""))</f>
        <v/>
      </c>
      <c r="E297" s="19"/>
      <c r="F297" s="7" t="str">
        <f aca="false">IF(OR(B297="",D297=""),"",N(C297)*D297*(1-N(E297)))</f>
        <v/>
      </c>
      <c r="G297" s="7" t="str">
        <f aca="false">IF(OR(B297="",D297=""),"",N(C297)*IFERROR(INDEX(المنتجات!$B$5:$B$64,MATCH(B297,المنتجات!$A$5:$A$64,0)),0))</f>
        <v/>
      </c>
      <c r="H297" s="8" t="str">
        <f aca="false">IF(F297="","",F297-G297)</f>
        <v/>
      </c>
    </row>
    <row r="298" customFormat="false" ht="15" hidden="false" customHeight="false" outlineLevel="0" collapsed="false">
      <c r="A298" s="16"/>
      <c r="B298" s="17"/>
      <c r="C298" s="18"/>
      <c r="D298" s="7" t="str">
        <f aca="false">IF(B298="","",IFERROR(INDEX(المنتجات!$C$5:$C$64,MATCH(B298,المنتجات!$A$5:$A$64,0)),""))</f>
        <v/>
      </c>
      <c r="E298" s="19"/>
      <c r="F298" s="7" t="str">
        <f aca="false">IF(OR(B298="",D298=""),"",N(C298)*D298*(1-N(E298)))</f>
        <v/>
      </c>
      <c r="G298" s="7" t="str">
        <f aca="false">IF(OR(B298="",D298=""),"",N(C298)*IFERROR(INDEX(المنتجات!$B$5:$B$64,MATCH(B298,المنتجات!$A$5:$A$64,0)),0))</f>
        <v/>
      </c>
      <c r="H298" s="8" t="str">
        <f aca="false">IF(F298="","",F298-G298)</f>
        <v/>
      </c>
    </row>
    <row r="299" customFormat="false" ht="15" hidden="false" customHeight="false" outlineLevel="0" collapsed="false">
      <c r="A299" s="16"/>
      <c r="B299" s="17"/>
      <c r="C299" s="18"/>
      <c r="D299" s="7" t="str">
        <f aca="false">IF(B299="","",IFERROR(INDEX(المنتجات!$C$5:$C$64,MATCH(B299,المنتجات!$A$5:$A$64,0)),""))</f>
        <v/>
      </c>
      <c r="E299" s="19"/>
      <c r="F299" s="7" t="str">
        <f aca="false">IF(OR(B299="",D299=""),"",N(C299)*D299*(1-N(E299)))</f>
        <v/>
      </c>
      <c r="G299" s="7" t="str">
        <f aca="false">IF(OR(B299="",D299=""),"",N(C299)*IFERROR(INDEX(المنتجات!$B$5:$B$64,MATCH(B299,المنتجات!$A$5:$A$64,0)),0))</f>
        <v/>
      </c>
      <c r="H299" s="8" t="str">
        <f aca="false">IF(F299="","",F299-G299)</f>
        <v/>
      </c>
    </row>
    <row r="300" customFormat="false" ht="15" hidden="false" customHeight="false" outlineLevel="0" collapsed="false">
      <c r="A300" s="16"/>
      <c r="B300" s="17"/>
      <c r="C300" s="18"/>
      <c r="D300" s="7" t="str">
        <f aca="false">IF(B300="","",IFERROR(INDEX(المنتجات!$C$5:$C$64,MATCH(B300,المنتجات!$A$5:$A$64,0)),""))</f>
        <v/>
      </c>
      <c r="E300" s="19"/>
      <c r="F300" s="7" t="str">
        <f aca="false">IF(OR(B300="",D300=""),"",N(C300)*D300*(1-N(E300)))</f>
        <v/>
      </c>
      <c r="G300" s="7" t="str">
        <f aca="false">IF(OR(B300="",D300=""),"",N(C300)*IFERROR(INDEX(المنتجات!$B$5:$B$64,MATCH(B300,المنتجات!$A$5:$A$64,0)),0))</f>
        <v/>
      </c>
      <c r="H300" s="8" t="str">
        <f aca="false">IF(F300="","",F300-G300)</f>
        <v/>
      </c>
    </row>
    <row r="301" customFormat="false" ht="15" hidden="false" customHeight="false" outlineLevel="0" collapsed="false">
      <c r="A301" s="16"/>
      <c r="B301" s="17"/>
      <c r="C301" s="18"/>
      <c r="D301" s="7" t="str">
        <f aca="false">IF(B301="","",IFERROR(INDEX(المنتجات!$C$5:$C$64,MATCH(B301,المنتجات!$A$5:$A$64,0)),""))</f>
        <v/>
      </c>
      <c r="E301" s="19"/>
      <c r="F301" s="7" t="str">
        <f aca="false">IF(OR(B301="",D301=""),"",N(C301)*D301*(1-N(E301)))</f>
        <v/>
      </c>
      <c r="G301" s="7" t="str">
        <f aca="false">IF(OR(B301="",D301=""),"",N(C301)*IFERROR(INDEX(المنتجات!$B$5:$B$64,MATCH(B301,المنتجات!$A$5:$A$64,0)),0))</f>
        <v/>
      </c>
      <c r="H301" s="8" t="str">
        <f aca="false">IF(F301="","",F301-G301)</f>
        <v/>
      </c>
    </row>
    <row r="302" customFormat="false" ht="15" hidden="false" customHeight="false" outlineLevel="0" collapsed="false">
      <c r="A302" s="16"/>
      <c r="B302" s="17"/>
      <c r="C302" s="18"/>
      <c r="D302" s="7" t="str">
        <f aca="false">IF(B302="","",IFERROR(INDEX(المنتجات!$C$5:$C$64,MATCH(B302,المنتجات!$A$5:$A$64,0)),""))</f>
        <v/>
      </c>
      <c r="E302" s="19"/>
      <c r="F302" s="7" t="str">
        <f aca="false">IF(OR(B302="",D302=""),"",N(C302)*D302*(1-N(E302)))</f>
        <v/>
      </c>
      <c r="G302" s="7" t="str">
        <f aca="false">IF(OR(B302="",D302=""),"",N(C302)*IFERROR(INDEX(المنتجات!$B$5:$B$64,MATCH(B302,المنتجات!$A$5:$A$64,0)),0))</f>
        <v/>
      </c>
      <c r="H302" s="8" t="str">
        <f aca="false">IF(F302="","",F302-G302)</f>
        <v/>
      </c>
    </row>
    <row r="303" customFormat="false" ht="15" hidden="false" customHeight="false" outlineLevel="0" collapsed="false">
      <c r="A303" s="16"/>
      <c r="B303" s="17"/>
      <c r="C303" s="18"/>
      <c r="D303" s="7" t="str">
        <f aca="false">IF(B303="","",IFERROR(INDEX(المنتجات!$C$5:$C$64,MATCH(B303,المنتجات!$A$5:$A$64,0)),""))</f>
        <v/>
      </c>
      <c r="E303" s="19"/>
      <c r="F303" s="7" t="str">
        <f aca="false">IF(OR(B303="",D303=""),"",N(C303)*D303*(1-N(E303)))</f>
        <v/>
      </c>
      <c r="G303" s="7" t="str">
        <f aca="false">IF(OR(B303="",D303=""),"",N(C303)*IFERROR(INDEX(المنتجات!$B$5:$B$64,MATCH(B303,المنتجات!$A$5:$A$64,0)),0))</f>
        <v/>
      </c>
      <c r="H303" s="8" t="str">
        <f aca="false">IF(F303="","",F303-G303)</f>
        <v/>
      </c>
    </row>
    <row r="304" customFormat="false" ht="15" hidden="false" customHeight="false" outlineLevel="0" collapsed="false">
      <c r="A304" s="16"/>
      <c r="B304" s="17"/>
      <c r="C304" s="18"/>
      <c r="D304" s="7" t="str">
        <f aca="false">IF(B304="","",IFERROR(INDEX(المنتجات!$C$5:$C$64,MATCH(B304,المنتجات!$A$5:$A$64,0)),""))</f>
        <v/>
      </c>
      <c r="E304" s="19"/>
      <c r="F304" s="7" t="str">
        <f aca="false">IF(OR(B304="",D304=""),"",N(C304)*D304*(1-N(E304)))</f>
        <v/>
      </c>
      <c r="G304" s="7" t="str">
        <f aca="false">IF(OR(B304="",D304=""),"",N(C304)*IFERROR(INDEX(المنتجات!$B$5:$B$64,MATCH(B304,المنتجات!$A$5:$A$64,0)),0))</f>
        <v/>
      </c>
      <c r="H304" s="8" t="str">
        <f aca="false">IF(F304="","",F304-G304)</f>
        <v/>
      </c>
    </row>
    <row r="305" customFormat="false" ht="15" hidden="false" customHeight="false" outlineLevel="0" collapsed="false">
      <c r="A305" s="16"/>
      <c r="B305" s="17"/>
      <c r="C305" s="18"/>
      <c r="D305" s="7" t="str">
        <f aca="false">IF(B305="","",IFERROR(INDEX(المنتجات!$C$5:$C$64,MATCH(B305,المنتجات!$A$5:$A$64,0)),""))</f>
        <v/>
      </c>
      <c r="E305" s="19"/>
      <c r="F305" s="7" t="str">
        <f aca="false">IF(OR(B305="",D305=""),"",N(C305)*D305*(1-N(E305)))</f>
        <v/>
      </c>
      <c r="G305" s="7" t="str">
        <f aca="false">IF(OR(B305="",D305=""),"",N(C305)*IFERROR(INDEX(المنتجات!$B$5:$B$64,MATCH(B305,المنتجات!$A$5:$A$64,0)),0))</f>
        <v/>
      </c>
      <c r="H305" s="8" t="str">
        <f aca="false">IF(F305="","",F305-G305)</f>
        <v/>
      </c>
    </row>
    <row r="306" customFormat="false" ht="15" hidden="false" customHeight="false" outlineLevel="0" collapsed="false">
      <c r="A306" s="16"/>
      <c r="B306" s="17"/>
      <c r="C306" s="18"/>
      <c r="D306" s="7" t="str">
        <f aca="false">IF(B306="","",IFERROR(INDEX(المنتجات!$C$5:$C$64,MATCH(B306,المنتجات!$A$5:$A$64,0)),""))</f>
        <v/>
      </c>
      <c r="E306" s="19"/>
      <c r="F306" s="7" t="str">
        <f aca="false">IF(OR(B306="",D306=""),"",N(C306)*D306*(1-N(E306)))</f>
        <v/>
      </c>
      <c r="G306" s="7" t="str">
        <f aca="false">IF(OR(B306="",D306=""),"",N(C306)*IFERROR(INDEX(المنتجات!$B$5:$B$64,MATCH(B306,المنتجات!$A$5:$A$64,0)),0))</f>
        <v/>
      </c>
      <c r="H306" s="8" t="str">
        <f aca="false">IF(F306="","",F306-G306)</f>
        <v/>
      </c>
    </row>
    <row r="307" customFormat="false" ht="15" hidden="false" customHeight="false" outlineLevel="0" collapsed="false">
      <c r="A307" s="16"/>
      <c r="B307" s="17"/>
      <c r="C307" s="18"/>
      <c r="D307" s="7" t="str">
        <f aca="false">IF(B307="","",IFERROR(INDEX(المنتجات!$C$5:$C$64,MATCH(B307,المنتجات!$A$5:$A$64,0)),""))</f>
        <v/>
      </c>
      <c r="E307" s="19"/>
      <c r="F307" s="7" t="str">
        <f aca="false">IF(OR(B307="",D307=""),"",N(C307)*D307*(1-N(E307)))</f>
        <v/>
      </c>
      <c r="G307" s="7" t="str">
        <f aca="false">IF(OR(B307="",D307=""),"",N(C307)*IFERROR(INDEX(المنتجات!$B$5:$B$64,MATCH(B307,المنتجات!$A$5:$A$64,0)),0))</f>
        <v/>
      </c>
      <c r="H307" s="8" t="str">
        <f aca="false">IF(F307="","",F307-G307)</f>
        <v/>
      </c>
    </row>
    <row r="308" customFormat="false" ht="15" hidden="false" customHeight="false" outlineLevel="0" collapsed="false">
      <c r="A308" s="16"/>
      <c r="B308" s="17"/>
      <c r="C308" s="18"/>
      <c r="D308" s="7" t="str">
        <f aca="false">IF(B308="","",IFERROR(INDEX(المنتجات!$C$5:$C$64,MATCH(B308,المنتجات!$A$5:$A$64,0)),""))</f>
        <v/>
      </c>
      <c r="E308" s="19"/>
      <c r="F308" s="7" t="str">
        <f aca="false">IF(OR(B308="",D308=""),"",N(C308)*D308*(1-N(E308)))</f>
        <v/>
      </c>
      <c r="G308" s="7" t="str">
        <f aca="false">IF(OR(B308="",D308=""),"",N(C308)*IFERROR(INDEX(المنتجات!$B$5:$B$64,MATCH(B308,المنتجات!$A$5:$A$64,0)),0))</f>
        <v/>
      </c>
      <c r="H308" s="8" t="str">
        <f aca="false">IF(F308="","",F308-G308)</f>
        <v/>
      </c>
    </row>
    <row r="309" customFormat="false" ht="15" hidden="false" customHeight="false" outlineLevel="0" collapsed="false">
      <c r="A309" s="16"/>
      <c r="B309" s="17"/>
      <c r="C309" s="18"/>
      <c r="D309" s="7" t="str">
        <f aca="false">IF(B309="","",IFERROR(INDEX(المنتجات!$C$5:$C$64,MATCH(B309,المنتجات!$A$5:$A$64,0)),""))</f>
        <v/>
      </c>
      <c r="E309" s="19"/>
      <c r="F309" s="7" t="str">
        <f aca="false">IF(OR(B309="",D309=""),"",N(C309)*D309*(1-N(E309)))</f>
        <v/>
      </c>
      <c r="G309" s="7" t="str">
        <f aca="false">IF(OR(B309="",D309=""),"",N(C309)*IFERROR(INDEX(المنتجات!$B$5:$B$64,MATCH(B309,المنتجات!$A$5:$A$64,0)),0))</f>
        <v/>
      </c>
      <c r="H309" s="8" t="str">
        <f aca="false">IF(F309="","",F309-G309)</f>
        <v/>
      </c>
    </row>
    <row r="310" customFormat="false" ht="15" hidden="false" customHeight="false" outlineLevel="0" collapsed="false">
      <c r="A310" s="16"/>
      <c r="B310" s="17"/>
      <c r="C310" s="18"/>
      <c r="D310" s="7" t="str">
        <f aca="false">IF(B310="","",IFERROR(INDEX(المنتجات!$C$5:$C$64,MATCH(B310,المنتجات!$A$5:$A$64,0)),""))</f>
        <v/>
      </c>
      <c r="E310" s="19"/>
      <c r="F310" s="7" t="str">
        <f aca="false">IF(OR(B310="",D310=""),"",N(C310)*D310*(1-N(E310)))</f>
        <v/>
      </c>
      <c r="G310" s="7" t="str">
        <f aca="false">IF(OR(B310="",D310=""),"",N(C310)*IFERROR(INDEX(المنتجات!$B$5:$B$64,MATCH(B310,المنتجات!$A$5:$A$64,0)),0))</f>
        <v/>
      </c>
      <c r="H310" s="8" t="str">
        <f aca="false">IF(F310="","",F310-G310)</f>
        <v/>
      </c>
    </row>
    <row r="311" customFormat="false" ht="15" hidden="false" customHeight="false" outlineLevel="0" collapsed="false">
      <c r="A311" s="16"/>
      <c r="B311" s="17"/>
      <c r="C311" s="18"/>
      <c r="D311" s="7" t="str">
        <f aca="false">IF(B311="","",IFERROR(INDEX(المنتجات!$C$5:$C$64,MATCH(B311,المنتجات!$A$5:$A$64,0)),""))</f>
        <v/>
      </c>
      <c r="E311" s="19"/>
      <c r="F311" s="7" t="str">
        <f aca="false">IF(OR(B311="",D311=""),"",N(C311)*D311*(1-N(E311)))</f>
        <v/>
      </c>
      <c r="G311" s="7" t="str">
        <f aca="false">IF(OR(B311="",D311=""),"",N(C311)*IFERROR(INDEX(المنتجات!$B$5:$B$64,MATCH(B311,المنتجات!$A$5:$A$64,0)),0))</f>
        <v/>
      </c>
      <c r="H311" s="8" t="str">
        <f aca="false">IF(F311="","",F311-G311)</f>
        <v/>
      </c>
    </row>
    <row r="312" customFormat="false" ht="15" hidden="false" customHeight="false" outlineLevel="0" collapsed="false">
      <c r="A312" s="16"/>
      <c r="B312" s="17"/>
      <c r="C312" s="18"/>
      <c r="D312" s="7" t="str">
        <f aca="false">IF(B312="","",IFERROR(INDEX(المنتجات!$C$5:$C$64,MATCH(B312,المنتجات!$A$5:$A$64,0)),""))</f>
        <v/>
      </c>
      <c r="E312" s="19"/>
      <c r="F312" s="7" t="str">
        <f aca="false">IF(OR(B312="",D312=""),"",N(C312)*D312*(1-N(E312)))</f>
        <v/>
      </c>
      <c r="G312" s="7" t="str">
        <f aca="false">IF(OR(B312="",D312=""),"",N(C312)*IFERROR(INDEX(المنتجات!$B$5:$B$64,MATCH(B312,المنتجات!$A$5:$A$64,0)),0))</f>
        <v/>
      </c>
      <c r="H312" s="8" t="str">
        <f aca="false">IF(F312="","",F312-G312)</f>
        <v/>
      </c>
    </row>
    <row r="313" customFormat="false" ht="15" hidden="false" customHeight="false" outlineLevel="0" collapsed="false">
      <c r="A313" s="16"/>
      <c r="B313" s="17"/>
      <c r="C313" s="18"/>
      <c r="D313" s="7" t="str">
        <f aca="false">IF(B313="","",IFERROR(INDEX(المنتجات!$C$5:$C$64,MATCH(B313,المنتجات!$A$5:$A$64,0)),""))</f>
        <v/>
      </c>
      <c r="E313" s="19"/>
      <c r="F313" s="7" t="str">
        <f aca="false">IF(OR(B313="",D313=""),"",N(C313)*D313*(1-N(E313)))</f>
        <v/>
      </c>
      <c r="G313" s="7" t="str">
        <f aca="false">IF(OR(B313="",D313=""),"",N(C313)*IFERROR(INDEX(المنتجات!$B$5:$B$64,MATCH(B313,المنتجات!$A$5:$A$64,0)),0))</f>
        <v/>
      </c>
      <c r="H313" s="8" t="str">
        <f aca="false">IF(F313="","",F313-G313)</f>
        <v/>
      </c>
    </row>
    <row r="314" customFormat="false" ht="15" hidden="false" customHeight="false" outlineLevel="0" collapsed="false">
      <c r="A314" s="16"/>
      <c r="B314" s="17"/>
      <c r="C314" s="18"/>
      <c r="D314" s="7" t="str">
        <f aca="false">IF(B314="","",IFERROR(INDEX(المنتجات!$C$5:$C$64,MATCH(B314,المنتجات!$A$5:$A$64,0)),""))</f>
        <v/>
      </c>
      <c r="E314" s="19"/>
      <c r="F314" s="7" t="str">
        <f aca="false">IF(OR(B314="",D314=""),"",N(C314)*D314*(1-N(E314)))</f>
        <v/>
      </c>
      <c r="G314" s="7" t="str">
        <f aca="false">IF(OR(B314="",D314=""),"",N(C314)*IFERROR(INDEX(المنتجات!$B$5:$B$64,MATCH(B314,المنتجات!$A$5:$A$64,0)),0))</f>
        <v/>
      </c>
      <c r="H314" s="8" t="str">
        <f aca="false">IF(F314="","",F314-G314)</f>
        <v/>
      </c>
    </row>
    <row r="315" customFormat="false" ht="15" hidden="false" customHeight="false" outlineLevel="0" collapsed="false">
      <c r="A315" s="16"/>
      <c r="B315" s="17"/>
      <c r="C315" s="18"/>
      <c r="D315" s="7" t="str">
        <f aca="false">IF(B315="","",IFERROR(INDEX(المنتجات!$C$5:$C$64,MATCH(B315,المنتجات!$A$5:$A$64,0)),""))</f>
        <v/>
      </c>
      <c r="E315" s="19"/>
      <c r="F315" s="7" t="str">
        <f aca="false">IF(OR(B315="",D315=""),"",N(C315)*D315*(1-N(E315)))</f>
        <v/>
      </c>
      <c r="G315" s="7" t="str">
        <f aca="false">IF(OR(B315="",D315=""),"",N(C315)*IFERROR(INDEX(المنتجات!$B$5:$B$64,MATCH(B315,المنتجات!$A$5:$A$64,0)),0))</f>
        <v/>
      </c>
      <c r="H315" s="8" t="str">
        <f aca="false">IF(F315="","",F315-G315)</f>
        <v/>
      </c>
    </row>
    <row r="316" customFormat="false" ht="15" hidden="false" customHeight="false" outlineLevel="0" collapsed="false">
      <c r="A316" s="16"/>
      <c r="B316" s="17"/>
      <c r="C316" s="18"/>
      <c r="D316" s="7" t="str">
        <f aca="false">IF(B316="","",IFERROR(INDEX(المنتجات!$C$5:$C$64,MATCH(B316,المنتجات!$A$5:$A$64,0)),""))</f>
        <v/>
      </c>
      <c r="E316" s="19"/>
      <c r="F316" s="7" t="str">
        <f aca="false">IF(OR(B316="",D316=""),"",N(C316)*D316*(1-N(E316)))</f>
        <v/>
      </c>
      <c r="G316" s="7" t="str">
        <f aca="false">IF(OR(B316="",D316=""),"",N(C316)*IFERROR(INDEX(المنتجات!$B$5:$B$64,MATCH(B316,المنتجات!$A$5:$A$64,0)),0))</f>
        <v/>
      </c>
      <c r="H316" s="8" t="str">
        <f aca="false">IF(F316="","",F316-G316)</f>
        <v/>
      </c>
    </row>
    <row r="317" customFormat="false" ht="15" hidden="false" customHeight="false" outlineLevel="0" collapsed="false">
      <c r="A317" s="16"/>
      <c r="B317" s="17"/>
      <c r="C317" s="18"/>
      <c r="D317" s="7" t="str">
        <f aca="false">IF(B317="","",IFERROR(INDEX(المنتجات!$C$5:$C$64,MATCH(B317,المنتجات!$A$5:$A$64,0)),""))</f>
        <v/>
      </c>
      <c r="E317" s="19"/>
      <c r="F317" s="7" t="str">
        <f aca="false">IF(OR(B317="",D317=""),"",N(C317)*D317*(1-N(E317)))</f>
        <v/>
      </c>
      <c r="G317" s="7" t="str">
        <f aca="false">IF(OR(B317="",D317=""),"",N(C317)*IFERROR(INDEX(المنتجات!$B$5:$B$64,MATCH(B317,المنتجات!$A$5:$A$64,0)),0))</f>
        <v/>
      </c>
      <c r="H317" s="8" t="str">
        <f aca="false">IF(F317="","",F317-G317)</f>
        <v/>
      </c>
    </row>
    <row r="318" customFormat="false" ht="15" hidden="false" customHeight="false" outlineLevel="0" collapsed="false">
      <c r="A318" s="16"/>
      <c r="B318" s="17"/>
      <c r="C318" s="18"/>
      <c r="D318" s="7" t="str">
        <f aca="false">IF(B318="","",IFERROR(INDEX(المنتجات!$C$5:$C$64,MATCH(B318,المنتجات!$A$5:$A$64,0)),""))</f>
        <v/>
      </c>
      <c r="E318" s="19"/>
      <c r="F318" s="7" t="str">
        <f aca="false">IF(OR(B318="",D318=""),"",N(C318)*D318*(1-N(E318)))</f>
        <v/>
      </c>
      <c r="G318" s="7" t="str">
        <f aca="false">IF(OR(B318="",D318=""),"",N(C318)*IFERROR(INDEX(المنتجات!$B$5:$B$64,MATCH(B318,المنتجات!$A$5:$A$64,0)),0))</f>
        <v/>
      </c>
      <c r="H318" s="8" t="str">
        <f aca="false">IF(F318="","",F318-G318)</f>
        <v/>
      </c>
    </row>
    <row r="319" customFormat="false" ht="15" hidden="false" customHeight="false" outlineLevel="0" collapsed="false">
      <c r="A319" s="16"/>
      <c r="B319" s="17"/>
      <c r="C319" s="18"/>
      <c r="D319" s="7" t="str">
        <f aca="false">IF(B319="","",IFERROR(INDEX(المنتجات!$C$5:$C$64,MATCH(B319,المنتجات!$A$5:$A$64,0)),""))</f>
        <v/>
      </c>
      <c r="E319" s="19"/>
      <c r="F319" s="7" t="str">
        <f aca="false">IF(OR(B319="",D319=""),"",N(C319)*D319*(1-N(E319)))</f>
        <v/>
      </c>
      <c r="G319" s="7" t="str">
        <f aca="false">IF(OR(B319="",D319=""),"",N(C319)*IFERROR(INDEX(المنتجات!$B$5:$B$64,MATCH(B319,المنتجات!$A$5:$A$64,0)),0))</f>
        <v/>
      </c>
      <c r="H319" s="8" t="str">
        <f aca="false">IF(F319="","",F319-G319)</f>
        <v/>
      </c>
    </row>
    <row r="320" customFormat="false" ht="15" hidden="false" customHeight="false" outlineLevel="0" collapsed="false">
      <c r="A320" s="16"/>
      <c r="B320" s="17"/>
      <c r="C320" s="18"/>
      <c r="D320" s="7" t="str">
        <f aca="false">IF(B320="","",IFERROR(INDEX(المنتجات!$C$5:$C$64,MATCH(B320,المنتجات!$A$5:$A$64,0)),""))</f>
        <v/>
      </c>
      <c r="E320" s="19"/>
      <c r="F320" s="7" t="str">
        <f aca="false">IF(OR(B320="",D320=""),"",N(C320)*D320*(1-N(E320)))</f>
        <v/>
      </c>
      <c r="G320" s="7" t="str">
        <f aca="false">IF(OR(B320="",D320=""),"",N(C320)*IFERROR(INDEX(المنتجات!$B$5:$B$64,MATCH(B320,المنتجات!$A$5:$A$64,0)),0))</f>
        <v/>
      </c>
      <c r="H320" s="8" t="str">
        <f aca="false">IF(F320="","",F320-G320)</f>
        <v/>
      </c>
    </row>
    <row r="321" customFormat="false" ht="15" hidden="false" customHeight="false" outlineLevel="0" collapsed="false">
      <c r="A321" s="16"/>
      <c r="B321" s="17"/>
      <c r="C321" s="18"/>
      <c r="D321" s="7" t="str">
        <f aca="false">IF(B321="","",IFERROR(INDEX(المنتجات!$C$5:$C$64,MATCH(B321,المنتجات!$A$5:$A$64,0)),""))</f>
        <v/>
      </c>
      <c r="E321" s="19"/>
      <c r="F321" s="7" t="str">
        <f aca="false">IF(OR(B321="",D321=""),"",N(C321)*D321*(1-N(E321)))</f>
        <v/>
      </c>
      <c r="G321" s="7" t="str">
        <f aca="false">IF(OR(B321="",D321=""),"",N(C321)*IFERROR(INDEX(المنتجات!$B$5:$B$64,MATCH(B321,المنتجات!$A$5:$A$64,0)),0))</f>
        <v/>
      </c>
      <c r="H321" s="8" t="str">
        <f aca="false">IF(F321="","",F321-G321)</f>
        <v/>
      </c>
    </row>
    <row r="322" customFormat="false" ht="15" hidden="false" customHeight="false" outlineLevel="0" collapsed="false">
      <c r="A322" s="16"/>
      <c r="B322" s="17"/>
      <c r="C322" s="18"/>
      <c r="D322" s="7" t="str">
        <f aca="false">IF(B322="","",IFERROR(INDEX(المنتجات!$C$5:$C$64,MATCH(B322,المنتجات!$A$5:$A$64,0)),""))</f>
        <v/>
      </c>
      <c r="E322" s="19"/>
      <c r="F322" s="7" t="str">
        <f aca="false">IF(OR(B322="",D322=""),"",N(C322)*D322*(1-N(E322)))</f>
        <v/>
      </c>
      <c r="G322" s="7" t="str">
        <f aca="false">IF(OR(B322="",D322=""),"",N(C322)*IFERROR(INDEX(المنتجات!$B$5:$B$64,MATCH(B322,المنتجات!$A$5:$A$64,0)),0))</f>
        <v/>
      </c>
      <c r="H322" s="8" t="str">
        <f aca="false">IF(F322="","",F322-G322)</f>
        <v/>
      </c>
    </row>
    <row r="323" customFormat="false" ht="15" hidden="false" customHeight="false" outlineLevel="0" collapsed="false">
      <c r="A323" s="16"/>
      <c r="B323" s="17"/>
      <c r="C323" s="18"/>
      <c r="D323" s="7" t="str">
        <f aca="false">IF(B323="","",IFERROR(INDEX(المنتجات!$C$5:$C$64,MATCH(B323,المنتجات!$A$5:$A$64,0)),""))</f>
        <v/>
      </c>
      <c r="E323" s="19"/>
      <c r="F323" s="7" t="str">
        <f aca="false">IF(OR(B323="",D323=""),"",N(C323)*D323*(1-N(E323)))</f>
        <v/>
      </c>
      <c r="G323" s="7" t="str">
        <f aca="false">IF(OR(B323="",D323=""),"",N(C323)*IFERROR(INDEX(المنتجات!$B$5:$B$64,MATCH(B323,المنتجات!$A$5:$A$64,0)),0))</f>
        <v/>
      </c>
      <c r="H323" s="8" t="str">
        <f aca="false">IF(F323="","",F323-G323)</f>
        <v/>
      </c>
    </row>
    <row r="324" customFormat="false" ht="15" hidden="false" customHeight="false" outlineLevel="0" collapsed="false">
      <c r="A324" s="16"/>
      <c r="B324" s="17"/>
      <c r="C324" s="18"/>
      <c r="D324" s="7" t="str">
        <f aca="false">IF(B324="","",IFERROR(INDEX(المنتجات!$C$5:$C$64,MATCH(B324,المنتجات!$A$5:$A$64,0)),""))</f>
        <v/>
      </c>
      <c r="E324" s="19"/>
      <c r="F324" s="7" t="str">
        <f aca="false">IF(OR(B324="",D324=""),"",N(C324)*D324*(1-N(E324)))</f>
        <v/>
      </c>
      <c r="G324" s="7" t="str">
        <f aca="false">IF(OR(B324="",D324=""),"",N(C324)*IFERROR(INDEX(المنتجات!$B$5:$B$64,MATCH(B324,المنتجات!$A$5:$A$64,0)),0))</f>
        <v/>
      </c>
      <c r="H324" s="8" t="str">
        <f aca="false">IF(F324="","",F324-G324)</f>
        <v/>
      </c>
    </row>
    <row r="325" customFormat="false" ht="15" hidden="false" customHeight="false" outlineLevel="0" collapsed="false">
      <c r="A325" s="16"/>
      <c r="B325" s="17"/>
      <c r="C325" s="18"/>
      <c r="D325" s="7" t="str">
        <f aca="false">IF(B325="","",IFERROR(INDEX(المنتجات!$C$5:$C$64,MATCH(B325,المنتجات!$A$5:$A$64,0)),""))</f>
        <v/>
      </c>
      <c r="E325" s="19"/>
      <c r="F325" s="7" t="str">
        <f aca="false">IF(OR(B325="",D325=""),"",N(C325)*D325*(1-N(E325)))</f>
        <v/>
      </c>
      <c r="G325" s="7" t="str">
        <f aca="false">IF(OR(B325="",D325=""),"",N(C325)*IFERROR(INDEX(المنتجات!$B$5:$B$64,MATCH(B325,المنتجات!$A$5:$A$64,0)),0))</f>
        <v/>
      </c>
      <c r="H325" s="8" t="str">
        <f aca="false">IF(F325="","",F325-G325)</f>
        <v/>
      </c>
    </row>
    <row r="326" customFormat="false" ht="15" hidden="false" customHeight="false" outlineLevel="0" collapsed="false">
      <c r="A326" s="16"/>
      <c r="B326" s="17"/>
      <c r="C326" s="18"/>
      <c r="D326" s="7" t="str">
        <f aca="false">IF(B326="","",IFERROR(INDEX(المنتجات!$C$5:$C$64,MATCH(B326,المنتجات!$A$5:$A$64,0)),""))</f>
        <v/>
      </c>
      <c r="E326" s="19"/>
      <c r="F326" s="7" t="str">
        <f aca="false">IF(OR(B326="",D326=""),"",N(C326)*D326*(1-N(E326)))</f>
        <v/>
      </c>
      <c r="G326" s="7" t="str">
        <f aca="false">IF(OR(B326="",D326=""),"",N(C326)*IFERROR(INDEX(المنتجات!$B$5:$B$64,MATCH(B326,المنتجات!$A$5:$A$64,0)),0))</f>
        <v/>
      </c>
      <c r="H326" s="8" t="str">
        <f aca="false">IF(F326="","",F326-G326)</f>
        <v/>
      </c>
    </row>
    <row r="327" customFormat="false" ht="15" hidden="false" customHeight="false" outlineLevel="0" collapsed="false">
      <c r="A327" s="16"/>
      <c r="B327" s="17"/>
      <c r="C327" s="18"/>
      <c r="D327" s="7" t="str">
        <f aca="false">IF(B327="","",IFERROR(INDEX(المنتجات!$C$5:$C$64,MATCH(B327,المنتجات!$A$5:$A$64,0)),""))</f>
        <v/>
      </c>
      <c r="E327" s="19"/>
      <c r="F327" s="7" t="str">
        <f aca="false">IF(OR(B327="",D327=""),"",N(C327)*D327*(1-N(E327)))</f>
        <v/>
      </c>
      <c r="G327" s="7" t="str">
        <f aca="false">IF(OR(B327="",D327=""),"",N(C327)*IFERROR(INDEX(المنتجات!$B$5:$B$64,MATCH(B327,المنتجات!$A$5:$A$64,0)),0))</f>
        <v/>
      </c>
      <c r="H327" s="8" t="str">
        <f aca="false">IF(F327="","",F327-G327)</f>
        <v/>
      </c>
    </row>
    <row r="328" customFormat="false" ht="15" hidden="false" customHeight="false" outlineLevel="0" collapsed="false">
      <c r="A328" s="16"/>
      <c r="B328" s="17"/>
      <c r="C328" s="18"/>
      <c r="D328" s="7" t="str">
        <f aca="false">IF(B328="","",IFERROR(INDEX(المنتجات!$C$5:$C$64,MATCH(B328,المنتجات!$A$5:$A$64,0)),""))</f>
        <v/>
      </c>
      <c r="E328" s="19"/>
      <c r="F328" s="7" t="str">
        <f aca="false">IF(OR(B328="",D328=""),"",N(C328)*D328*(1-N(E328)))</f>
        <v/>
      </c>
      <c r="G328" s="7" t="str">
        <f aca="false">IF(OR(B328="",D328=""),"",N(C328)*IFERROR(INDEX(المنتجات!$B$5:$B$64,MATCH(B328,المنتجات!$A$5:$A$64,0)),0))</f>
        <v/>
      </c>
      <c r="H328" s="8" t="str">
        <f aca="false">IF(F328="","",F328-G328)</f>
        <v/>
      </c>
    </row>
    <row r="329" customFormat="false" ht="15" hidden="false" customHeight="false" outlineLevel="0" collapsed="false">
      <c r="A329" s="16"/>
      <c r="B329" s="17"/>
      <c r="C329" s="18"/>
      <c r="D329" s="7" t="str">
        <f aca="false">IF(B329="","",IFERROR(INDEX(المنتجات!$C$5:$C$64,MATCH(B329,المنتجات!$A$5:$A$64,0)),""))</f>
        <v/>
      </c>
      <c r="E329" s="19"/>
      <c r="F329" s="7" t="str">
        <f aca="false">IF(OR(B329="",D329=""),"",N(C329)*D329*(1-N(E329)))</f>
        <v/>
      </c>
      <c r="G329" s="7" t="str">
        <f aca="false">IF(OR(B329="",D329=""),"",N(C329)*IFERROR(INDEX(المنتجات!$B$5:$B$64,MATCH(B329,المنتجات!$A$5:$A$64,0)),0))</f>
        <v/>
      </c>
      <c r="H329" s="8" t="str">
        <f aca="false">IF(F329="","",F329-G329)</f>
        <v/>
      </c>
    </row>
    <row r="330" customFormat="false" ht="15" hidden="false" customHeight="false" outlineLevel="0" collapsed="false">
      <c r="A330" s="16"/>
      <c r="B330" s="17"/>
      <c r="C330" s="18"/>
      <c r="D330" s="7" t="str">
        <f aca="false">IF(B330="","",IFERROR(INDEX(المنتجات!$C$5:$C$64,MATCH(B330,المنتجات!$A$5:$A$64,0)),""))</f>
        <v/>
      </c>
      <c r="E330" s="19"/>
      <c r="F330" s="7" t="str">
        <f aca="false">IF(OR(B330="",D330=""),"",N(C330)*D330*(1-N(E330)))</f>
        <v/>
      </c>
      <c r="G330" s="7" t="str">
        <f aca="false">IF(OR(B330="",D330=""),"",N(C330)*IFERROR(INDEX(المنتجات!$B$5:$B$64,MATCH(B330,المنتجات!$A$5:$A$64,0)),0))</f>
        <v/>
      </c>
      <c r="H330" s="8" t="str">
        <f aca="false">IF(F330="","",F330-G330)</f>
        <v/>
      </c>
    </row>
    <row r="331" customFormat="false" ht="15" hidden="false" customHeight="false" outlineLevel="0" collapsed="false">
      <c r="A331" s="16"/>
      <c r="B331" s="17"/>
      <c r="C331" s="18"/>
      <c r="D331" s="7" t="str">
        <f aca="false">IF(B331="","",IFERROR(INDEX(المنتجات!$C$5:$C$64,MATCH(B331,المنتجات!$A$5:$A$64,0)),""))</f>
        <v/>
      </c>
      <c r="E331" s="19"/>
      <c r="F331" s="7" t="str">
        <f aca="false">IF(OR(B331="",D331=""),"",N(C331)*D331*(1-N(E331)))</f>
        <v/>
      </c>
      <c r="G331" s="7" t="str">
        <f aca="false">IF(OR(B331="",D331=""),"",N(C331)*IFERROR(INDEX(المنتجات!$B$5:$B$64,MATCH(B331,المنتجات!$A$5:$A$64,0)),0))</f>
        <v/>
      </c>
      <c r="H331" s="8" t="str">
        <f aca="false">IF(F331="","",F331-G331)</f>
        <v/>
      </c>
    </row>
    <row r="332" customFormat="false" ht="15" hidden="false" customHeight="false" outlineLevel="0" collapsed="false">
      <c r="A332" s="16"/>
      <c r="B332" s="17"/>
      <c r="C332" s="18"/>
      <c r="D332" s="7" t="str">
        <f aca="false">IF(B332="","",IFERROR(INDEX(المنتجات!$C$5:$C$64,MATCH(B332,المنتجات!$A$5:$A$64,0)),""))</f>
        <v/>
      </c>
      <c r="E332" s="19"/>
      <c r="F332" s="7" t="str">
        <f aca="false">IF(OR(B332="",D332=""),"",N(C332)*D332*(1-N(E332)))</f>
        <v/>
      </c>
      <c r="G332" s="7" t="str">
        <f aca="false">IF(OR(B332="",D332=""),"",N(C332)*IFERROR(INDEX(المنتجات!$B$5:$B$64,MATCH(B332,المنتجات!$A$5:$A$64,0)),0))</f>
        <v/>
      </c>
      <c r="H332" s="8" t="str">
        <f aca="false">IF(F332="","",F332-G332)</f>
        <v/>
      </c>
    </row>
    <row r="333" customFormat="false" ht="15" hidden="false" customHeight="false" outlineLevel="0" collapsed="false">
      <c r="A333" s="16"/>
      <c r="B333" s="17"/>
      <c r="C333" s="18"/>
      <c r="D333" s="7" t="str">
        <f aca="false">IF(B333="","",IFERROR(INDEX(المنتجات!$C$5:$C$64,MATCH(B333,المنتجات!$A$5:$A$64,0)),""))</f>
        <v/>
      </c>
      <c r="E333" s="19"/>
      <c r="F333" s="7" t="str">
        <f aca="false">IF(OR(B333="",D333=""),"",N(C333)*D333*(1-N(E333)))</f>
        <v/>
      </c>
      <c r="G333" s="7" t="str">
        <f aca="false">IF(OR(B333="",D333=""),"",N(C333)*IFERROR(INDEX(المنتجات!$B$5:$B$64,MATCH(B333,المنتجات!$A$5:$A$64,0)),0))</f>
        <v/>
      </c>
      <c r="H333" s="8" t="str">
        <f aca="false">IF(F333="","",F333-G333)</f>
        <v/>
      </c>
    </row>
    <row r="334" customFormat="false" ht="15" hidden="false" customHeight="false" outlineLevel="0" collapsed="false">
      <c r="A334" s="16"/>
      <c r="B334" s="17"/>
      <c r="C334" s="18"/>
      <c r="D334" s="7" t="str">
        <f aca="false">IF(B334="","",IFERROR(INDEX(المنتجات!$C$5:$C$64,MATCH(B334,المنتجات!$A$5:$A$64,0)),""))</f>
        <v/>
      </c>
      <c r="E334" s="19"/>
      <c r="F334" s="7" t="str">
        <f aca="false">IF(OR(B334="",D334=""),"",N(C334)*D334*(1-N(E334)))</f>
        <v/>
      </c>
      <c r="G334" s="7" t="str">
        <f aca="false">IF(OR(B334="",D334=""),"",N(C334)*IFERROR(INDEX(المنتجات!$B$5:$B$64,MATCH(B334,المنتجات!$A$5:$A$64,0)),0))</f>
        <v/>
      </c>
      <c r="H334" s="8" t="str">
        <f aca="false">IF(F334="","",F334-G334)</f>
        <v/>
      </c>
    </row>
    <row r="335" customFormat="false" ht="15" hidden="false" customHeight="false" outlineLevel="0" collapsed="false">
      <c r="A335" s="16"/>
      <c r="B335" s="17"/>
      <c r="C335" s="18"/>
      <c r="D335" s="7" t="str">
        <f aca="false">IF(B335="","",IFERROR(INDEX(المنتجات!$C$5:$C$64,MATCH(B335,المنتجات!$A$5:$A$64,0)),""))</f>
        <v/>
      </c>
      <c r="E335" s="19"/>
      <c r="F335" s="7" t="str">
        <f aca="false">IF(OR(B335="",D335=""),"",N(C335)*D335*(1-N(E335)))</f>
        <v/>
      </c>
      <c r="G335" s="7" t="str">
        <f aca="false">IF(OR(B335="",D335=""),"",N(C335)*IFERROR(INDEX(المنتجات!$B$5:$B$64,MATCH(B335,المنتجات!$A$5:$A$64,0)),0))</f>
        <v/>
      </c>
      <c r="H335" s="8" t="str">
        <f aca="false">IF(F335="","",F335-G335)</f>
        <v/>
      </c>
    </row>
    <row r="336" customFormat="false" ht="15" hidden="false" customHeight="false" outlineLevel="0" collapsed="false">
      <c r="A336" s="16"/>
      <c r="B336" s="17"/>
      <c r="C336" s="18"/>
      <c r="D336" s="7" t="str">
        <f aca="false">IF(B336="","",IFERROR(INDEX(المنتجات!$C$5:$C$64,MATCH(B336,المنتجات!$A$5:$A$64,0)),""))</f>
        <v/>
      </c>
      <c r="E336" s="19"/>
      <c r="F336" s="7" t="str">
        <f aca="false">IF(OR(B336="",D336=""),"",N(C336)*D336*(1-N(E336)))</f>
        <v/>
      </c>
      <c r="G336" s="7" t="str">
        <f aca="false">IF(OR(B336="",D336=""),"",N(C336)*IFERROR(INDEX(المنتجات!$B$5:$B$64,MATCH(B336,المنتجات!$A$5:$A$64,0)),0))</f>
        <v/>
      </c>
      <c r="H336" s="8" t="str">
        <f aca="false">IF(F336="","",F336-G336)</f>
        <v/>
      </c>
    </row>
    <row r="337" customFormat="false" ht="15" hidden="false" customHeight="false" outlineLevel="0" collapsed="false">
      <c r="A337" s="16"/>
      <c r="B337" s="17"/>
      <c r="C337" s="18"/>
      <c r="D337" s="7" t="str">
        <f aca="false">IF(B337="","",IFERROR(INDEX(المنتجات!$C$5:$C$64,MATCH(B337,المنتجات!$A$5:$A$64,0)),""))</f>
        <v/>
      </c>
      <c r="E337" s="19"/>
      <c r="F337" s="7" t="str">
        <f aca="false">IF(OR(B337="",D337=""),"",N(C337)*D337*(1-N(E337)))</f>
        <v/>
      </c>
      <c r="G337" s="7" t="str">
        <f aca="false">IF(OR(B337="",D337=""),"",N(C337)*IFERROR(INDEX(المنتجات!$B$5:$B$64,MATCH(B337,المنتجات!$A$5:$A$64,0)),0))</f>
        <v/>
      </c>
      <c r="H337" s="8" t="str">
        <f aca="false">IF(F337="","",F337-G337)</f>
        <v/>
      </c>
    </row>
    <row r="338" customFormat="false" ht="15" hidden="false" customHeight="false" outlineLevel="0" collapsed="false">
      <c r="A338" s="16"/>
      <c r="B338" s="17"/>
      <c r="C338" s="18"/>
      <c r="D338" s="7" t="str">
        <f aca="false">IF(B338="","",IFERROR(INDEX(المنتجات!$C$5:$C$64,MATCH(B338,المنتجات!$A$5:$A$64,0)),""))</f>
        <v/>
      </c>
      <c r="E338" s="19"/>
      <c r="F338" s="7" t="str">
        <f aca="false">IF(OR(B338="",D338=""),"",N(C338)*D338*(1-N(E338)))</f>
        <v/>
      </c>
      <c r="G338" s="7" t="str">
        <f aca="false">IF(OR(B338="",D338=""),"",N(C338)*IFERROR(INDEX(المنتجات!$B$5:$B$64,MATCH(B338,المنتجات!$A$5:$A$64,0)),0))</f>
        <v/>
      </c>
      <c r="H338" s="8" t="str">
        <f aca="false">IF(F338="","",F338-G338)</f>
        <v/>
      </c>
    </row>
    <row r="339" customFormat="false" ht="15" hidden="false" customHeight="false" outlineLevel="0" collapsed="false">
      <c r="A339" s="16"/>
      <c r="B339" s="17"/>
      <c r="C339" s="18"/>
      <c r="D339" s="7" t="str">
        <f aca="false">IF(B339="","",IFERROR(INDEX(المنتجات!$C$5:$C$64,MATCH(B339,المنتجات!$A$5:$A$64,0)),""))</f>
        <v/>
      </c>
      <c r="E339" s="19"/>
      <c r="F339" s="7" t="str">
        <f aca="false">IF(OR(B339="",D339=""),"",N(C339)*D339*(1-N(E339)))</f>
        <v/>
      </c>
      <c r="G339" s="7" t="str">
        <f aca="false">IF(OR(B339="",D339=""),"",N(C339)*IFERROR(INDEX(المنتجات!$B$5:$B$64,MATCH(B339,المنتجات!$A$5:$A$64,0)),0))</f>
        <v/>
      </c>
      <c r="H339" s="8" t="str">
        <f aca="false">IF(F339="","",F339-G339)</f>
        <v/>
      </c>
    </row>
    <row r="340" customFormat="false" ht="15" hidden="false" customHeight="false" outlineLevel="0" collapsed="false">
      <c r="A340" s="16"/>
      <c r="B340" s="17"/>
      <c r="C340" s="18"/>
      <c r="D340" s="7" t="str">
        <f aca="false">IF(B340="","",IFERROR(INDEX(المنتجات!$C$5:$C$64,MATCH(B340,المنتجات!$A$5:$A$64,0)),""))</f>
        <v/>
      </c>
      <c r="E340" s="19"/>
      <c r="F340" s="7" t="str">
        <f aca="false">IF(OR(B340="",D340=""),"",N(C340)*D340*(1-N(E340)))</f>
        <v/>
      </c>
      <c r="G340" s="7" t="str">
        <f aca="false">IF(OR(B340="",D340=""),"",N(C340)*IFERROR(INDEX(المنتجات!$B$5:$B$64,MATCH(B340,المنتجات!$A$5:$A$64,0)),0))</f>
        <v/>
      </c>
      <c r="H340" s="8" t="str">
        <f aca="false">IF(F340="","",F340-G340)</f>
        <v/>
      </c>
    </row>
    <row r="341" customFormat="false" ht="15" hidden="false" customHeight="false" outlineLevel="0" collapsed="false">
      <c r="A341" s="16"/>
      <c r="B341" s="17"/>
      <c r="C341" s="18"/>
      <c r="D341" s="7" t="str">
        <f aca="false">IF(B341="","",IFERROR(INDEX(المنتجات!$C$5:$C$64,MATCH(B341,المنتجات!$A$5:$A$64,0)),""))</f>
        <v/>
      </c>
      <c r="E341" s="19"/>
      <c r="F341" s="7" t="str">
        <f aca="false">IF(OR(B341="",D341=""),"",N(C341)*D341*(1-N(E341)))</f>
        <v/>
      </c>
      <c r="G341" s="7" t="str">
        <f aca="false">IF(OR(B341="",D341=""),"",N(C341)*IFERROR(INDEX(المنتجات!$B$5:$B$64,MATCH(B341,المنتجات!$A$5:$A$64,0)),0))</f>
        <v/>
      </c>
      <c r="H341" s="8" t="str">
        <f aca="false">IF(F341="","",F341-G341)</f>
        <v/>
      </c>
    </row>
    <row r="342" customFormat="false" ht="15" hidden="false" customHeight="false" outlineLevel="0" collapsed="false">
      <c r="A342" s="16"/>
      <c r="B342" s="17"/>
      <c r="C342" s="18"/>
      <c r="D342" s="7" t="str">
        <f aca="false">IF(B342="","",IFERROR(INDEX(المنتجات!$C$5:$C$64,MATCH(B342,المنتجات!$A$5:$A$64,0)),""))</f>
        <v/>
      </c>
      <c r="E342" s="19"/>
      <c r="F342" s="7" t="str">
        <f aca="false">IF(OR(B342="",D342=""),"",N(C342)*D342*(1-N(E342)))</f>
        <v/>
      </c>
      <c r="G342" s="7" t="str">
        <f aca="false">IF(OR(B342="",D342=""),"",N(C342)*IFERROR(INDEX(المنتجات!$B$5:$B$64,MATCH(B342,المنتجات!$A$5:$A$64,0)),0))</f>
        <v/>
      </c>
      <c r="H342" s="8" t="str">
        <f aca="false">IF(F342="","",F342-G342)</f>
        <v/>
      </c>
    </row>
    <row r="343" customFormat="false" ht="15" hidden="false" customHeight="false" outlineLevel="0" collapsed="false">
      <c r="A343" s="16"/>
      <c r="B343" s="17"/>
      <c r="C343" s="18"/>
      <c r="D343" s="7" t="str">
        <f aca="false">IF(B343="","",IFERROR(INDEX(المنتجات!$C$5:$C$64,MATCH(B343,المنتجات!$A$5:$A$64,0)),""))</f>
        <v/>
      </c>
      <c r="E343" s="19"/>
      <c r="F343" s="7" t="str">
        <f aca="false">IF(OR(B343="",D343=""),"",N(C343)*D343*(1-N(E343)))</f>
        <v/>
      </c>
      <c r="G343" s="7" t="str">
        <f aca="false">IF(OR(B343="",D343=""),"",N(C343)*IFERROR(INDEX(المنتجات!$B$5:$B$64,MATCH(B343,المنتجات!$A$5:$A$64,0)),0))</f>
        <v/>
      </c>
      <c r="H343" s="8" t="str">
        <f aca="false">IF(F343="","",F343-G343)</f>
        <v/>
      </c>
    </row>
    <row r="344" customFormat="false" ht="15" hidden="false" customHeight="false" outlineLevel="0" collapsed="false">
      <c r="A344" s="16"/>
      <c r="B344" s="17"/>
      <c r="C344" s="18"/>
      <c r="D344" s="7" t="str">
        <f aca="false">IF(B344="","",IFERROR(INDEX(المنتجات!$C$5:$C$64,MATCH(B344,المنتجات!$A$5:$A$64,0)),""))</f>
        <v/>
      </c>
      <c r="E344" s="19"/>
      <c r="F344" s="7" t="str">
        <f aca="false">IF(OR(B344="",D344=""),"",N(C344)*D344*(1-N(E344)))</f>
        <v/>
      </c>
      <c r="G344" s="7" t="str">
        <f aca="false">IF(OR(B344="",D344=""),"",N(C344)*IFERROR(INDEX(المنتجات!$B$5:$B$64,MATCH(B344,المنتجات!$A$5:$A$64,0)),0))</f>
        <v/>
      </c>
      <c r="H344" s="8" t="str">
        <f aca="false">IF(F344="","",F344-G344)</f>
        <v/>
      </c>
    </row>
    <row r="345" customFormat="false" ht="15" hidden="false" customHeight="false" outlineLevel="0" collapsed="false">
      <c r="A345" s="16"/>
      <c r="B345" s="17"/>
      <c r="C345" s="18"/>
      <c r="D345" s="7" t="str">
        <f aca="false">IF(B345="","",IFERROR(INDEX(المنتجات!$C$5:$C$64,MATCH(B345,المنتجات!$A$5:$A$64,0)),""))</f>
        <v/>
      </c>
      <c r="E345" s="19"/>
      <c r="F345" s="7" t="str">
        <f aca="false">IF(OR(B345="",D345=""),"",N(C345)*D345*(1-N(E345)))</f>
        <v/>
      </c>
      <c r="G345" s="7" t="str">
        <f aca="false">IF(OR(B345="",D345=""),"",N(C345)*IFERROR(INDEX(المنتجات!$B$5:$B$64,MATCH(B345,المنتجات!$A$5:$A$64,0)),0))</f>
        <v/>
      </c>
      <c r="H345" s="8" t="str">
        <f aca="false">IF(F345="","",F345-G345)</f>
        <v/>
      </c>
    </row>
    <row r="346" customFormat="false" ht="15" hidden="false" customHeight="false" outlineLevel="0" collapsed="false">
      <c r="A346" s="16"/>
      <c r="B346" s="17"/>
      <c r="C346" s="18"/>
      <c r="D346" s="7" t="str">
        <f aca="false">IF(B346="","",IFERROR(INDEX(المنتجات!$C$5:$C$64,MATCH(B346,المنتجات!$A$5:$A$64,0)),""))</f>
        <v/>
      </c>
      <c r="E346" s="19"/>
      <c r="F346" s="7" t="str">
        <f aca="false">IF(OR(B346="",D346=""),"",N(C346)*D346*(1-N(E346)))</f>
        <v/>
      </c>
      <c r="G346" s="7" t="str">
        <f aca="false">IF(OR(B346="",D346=""),"",N(C346)*IFERROR(INDEX(المنتجات!$B$5:$B$64,MATCH(B346,المنتجات!$A$5:$A$64,0)),0))</f>
        <v/>
      </c>
      <c r="H346" s="8" t="str">
        <f aca="false">IF(F346="","",F346-G346)</f>
        <v/>
      </c>
    </row>
    <row r="347" customFormat="false" ht="15" hidden="false" customHeight="false" outlineLevel="0" collapsed="false">
      <c r="A347" s="16"/>
      <c r="B347" s="17"/>
      <c r="C347" s="18"/>
      <c r="D347" s="7" t="str">
        <f aca="false">IF(B347="","",IFERROR(INDEX(المنتجات!$C$5:$C$64,MATCH(B347,المنتجات!$A$5:$A$64,0)),""))</f>
        <v/>
      </c>
      <c r="E347" s="19"/>
      <c r="F347" s="7" t="str">
        <f aca="false">IF(OR(B347="",D347=""),"",N(C347)*D347*(1-N(E347)))</f>
        <v/>
      </c>
      <c r="G347" s="7" t="str">
        <f aca="false">IF(OR(B347="",D347=""),"",N(C347)*IFERROR(INDEX(المنتجات!$B$5:$B$64,MATCH(B347,المنتجات!$A$5:$A$64,0)),0))</f>
        <v/>
      </c>
      <c r="H347" s="8" t="str">
        <f aca="false">IF(F347="","",F347-G347)</f>
        <v/>
      </c>
    </row>
    <row r="348" customFormat="false" ht="15" hidden="false" customHeight="false" outlineLevel="0" collapsed="false">
      <c r="A348" s="16"/>
      <c r="B348" s="17"/>
      <c r="C348" s="18"/>
      <c r="D348" s="7" t="str">
        <f aca="false">IF(B348="","",IFERROR(INDEX(المنتجات!$C$5:$C$64,MATCH(B348,المنتجات!$A$5:$A$64,0)),""))</f>
        <v/>
      </c>
      <c r="E348" s="19"/>
      <c r="F348" s="7" t="str">
        <f aca="false">IF(OR(B348="",D348=""),"",N(C348)*D348*(1-N(E348)))</f>
        <v/>
      </c>
      <c r="G348" s="7" t="str">
        <f aca="false">IF(OR(B348="",D348=""),"",N(C348)*IFERROR(INDEX(المنتجات!$B$5:$B$64,MATCH(B348,المنتجات!$A$5:$A$64,0)),0))</f>
        <v/>
      </c>
      <c r="H348" s="8" t="str">
        <f aca="false">IF(F348="","",F348-G348)</f>
        <v/>
      </c>
    </row>
    <row r="349" customFormat="false" ht="15" hidden="false" customHeight="false" outlineLevel="0" collapsed="false">
      <c r="A349" s="16"/>
      <c r="B349" s="17"/>
      <c r="C349" s="18"/>
      <c r="D349" s="7" t="str">
        <f aca="false">IF(B349="","",IFERROR(INDEX(المنتجات!$C$5:$C$64,MATCH(B349,المنتجات!$A$5:$A$64,0)),""))</f>
        <v/>
      </c>
      <c r="E349" s="19"/>
      <c r="F349" s="7" t="str">
        <f aca="false">IF(OR(B349="",D349=""),"",N(C349)*D349*(1-N(E349)))</f>
        <v/>
      </c>
      <c r="G349" s="7" t="str">
        <f aca="false">IF(OR(B349="",D349=""),"",N(C349)*IFERROR(INDEX(المنتجات!$B$5:$B$64,MATCH(B349,المنتجات!$A$5:$A$64,0)),0))</f>
        <v/>
      </c>
      <c r="H349" s="8" t="str">
        <f aca="false">IF(F349="","",F349-G349)</f>
        <v/>
      </c>
    </row>
    <row r="350" customFormat="false" ht="15" hidden="false" customHeight="false" outlineLevel="0" collapsed="false">
      <c r="A350" s="16"/>
      <c r="B350" s="17"/>
      <c r="C350" s="18"/>
      <c r="D350" s="7" t="str">
        <f aca="false">IF(B350="","",IFERROR(INDEX(المنتجات!$C$5:$C$64,MATCH(B350,المنتجات!$A$5:$A$64,0)),""))</f>
        <v/>
      </c>
      <c r="E350" s="19"/>
      <c r="F350" s="7" t="str">
        <f aca="false">IF(OR(B350="",D350=""),"",N(C350)*D350*(1-N(E350)))</f>
        <v/>
      </c>
      <c r="G350" s="7" t="str">
        <f aca="false">IF(OR(B350="",D350=""),"",N(C350)*IFERROR(INDEX(المنتجات!$B$5:$B$64,MATCH(B350,المنتجات!$A$5:$A$64,0)),0))</f>
        <v/>
      </c>
      <c r="H350" s="8" t="str">
        <f aca="false">IF(F350="","",F350-G350)</f>
        <v/>
      </c>
    </row>
    <row r="351" customFormat="false" ht="15" hidden="false" customHeight="false" outlineLevel="0" collapsed="false">
      <c r="A351" s="16"/>
      <c r="B351" s="17"/>
      <c r="C351" s="18"/>
      <c r="D351" s="7" t="str">
        <f aca="false">IF(B351="","",IFERROR(INDEX(المنتجات!$C$5:$C$64,MATCH(B351,المنتجات!$A$5:$A$64,0)),""))</f>
        <v/>
      </c>
      <c r="E351" s="19"/>
      <c r="F351" s="7" t="str">
        <f aca="false">IF(OR(B351="",D351=""),"",N(C351)*D351*(1-N(E351)))</f>
        <v/>
      </c>
      <c r="G351" s="7" t="str">
        <f aca="false">IF(OR(B351="",D351=""),"",N(C351)*IFERROR(INDEX(المنتجات!$B$5:$B$64,MATCH(B351,المنتجات!$A$5:$A$64,0)),0))</f>
        <v/>
      </c>
      <c r="H351" s="8" t="str">
        <f aca="false">IF(F351="","",F351-G351)</f>
        <v/>
      </c>
    </row>
    <row r="352" customFormat="false" ht="15" hidden="false" customHeight="false" outlineLevel="0" collapsed="false">
      <c r="A352" s="16"/>
      <c r="B352" s="17"/>
      <c r="C352" s="18"/>
      <c r="D352" s="7" t="str">
        <f aca="false">IF(B352="","",IFERROR(INDEX(المنتجات!$C$5:$C$64,MATCH(B352,المنتجات!$A$5:$A$64,0)),""))</f>
        <v/>
      </c>
      <c r="E352" s="19"/>
      <c r="F352" s="7" t="str">
        <f aca="false">IF(OR(B352="",D352=""),"",N(C352)*D352*(1-N(E352)))</f>
        <v/>
      </c>
      <c r="G352" s="7" t="str">
        <f aca="false">IF(OR(B352="",D352=""),"",N(C352)*IFERROR(INDEX(المنتجات!$B$5:$B$64,MATCH(B352,المنتجات!$A$5:$A$64,0)),0))</f>
        <v/>
      </c>
      <c r="H352" s="8" t="str">
        <f aca="false">IF(F352="","",F352-G352)</f>
        <v/>
      </c>
    </row>
    <row r="353" customFormat="false" ht="15" hidden="false" customHeight="false" outlineLevel="0" collapsed="false">
      <c r="A353" s="16"/>
      <c r="B353" s="17"/>
      <c r="C353" s="18"/>
      <c r="D353" s="7" t="str">
        <f aca="false">IF(B353="","",IFERROR(INDEX(المنتجات!$C$5:$C$64,MATCH(B353,المنتجات!$A$5:$A$64,0)),""))</f>
        <v/>
      </c>
      <c r="E353" s="19"/>
      <c r="F353" s="7" t="str">
        <f aca="false">IF(OR(B353="",D353=""),"",N(C353)*D353*(1-N(E353)))</f>
        <v/>
      </c>
      <c r="G353" s="7" t="str">
        <f aca="false">IF(OR(B353="",D353=""),"",N(C353)*IFERROR(INDEX(المنتجات!$B$5:$B$64,MATCH(B353,المنتجات!$A$5:$A$64,0)),0))</f>
        <v/>
      </c>
      <c r="H353" s="8" t="str">
        <f aca="false">IF(F353="","",F353-G353)</f>
        <v/>
      </c>
    </row>
    <row r="354" customFormat="false" ht="15" hidden="false" customHeight="false" outlineLevel="0" collapsed="false">
      <c r="A354" s="16"/>
      <c r="B354" s="17"/>
      <c r="C354" s="18"/>
      <c r="D354" s="7" t="str">
        <f aca="false">IF(B354="","",IFERROR(INDEX(المنتجات!$C$5:$C$64,MATCH(B354,المنتجات!$A$5:$A$64,0)),""))</f>
        <v/>
      </c>
      <c r="E354" s="19"/>
      <c r="F354" s="7" t="str">
        <f aca="false">IF(OR(B354="",D354=""),"",N(C354)*D354*(1-N(E354)))</f>
        <v/>
      </c>
      <c r="G354" s="7" t="str">
        <f aca="false">IF(OR(B354="",D354=""),"",N(C354)*IFERROR(INDEX(المنتجات!$B$5:$B$64,MATCH(B354,المنتجات!$A$5:$A$64,0)),0))</f>
        <v/>
      </c>
      <c r="H354" s="8" t="str">
        <f aca="false">IF(F354="","",F354-G354)</f>
        <v/>
      </c>
    </row>
    <row r="355" customFormat="false" ht="15" hidden="false" customHeight="false" outlineLevel="0" collapsed="false">
      <c r="A355" s="16"/>
      <c r="B355" s="17"/>
      <c r="C355" s="18"/>
      <c r="D355" s="7" t="str">
        <f aca="false">IF(B355="","",IFERROR(INDEX(المنتجات!$C$5:$C$64,MATCH(B355,المنتجات!$A$5:$A$64,0)),""))</f>
        <v/>
      </c>
      <c r="E355" s="19"/>
      <c r="F355" s="7" t="str">
        <f aca="false">IF(OR(B355="",D355=""),"",N(C355)*D355*(1-N(E355)))</f>
        <v/>
      </c>
      <c r="G355" s="7" t="str">
        <f aca="false">IF(OR(B355="",D355=""),"",N(C355)*IFERROR(INDEX(المنتجات!$B$5:$B$64,MATCH(B355,المنتجات!$A$5:$A$64,0)),0))</f>
        <v/>
      </c>
      <c r="H355" s="8" t="str">
        <f aca="false">IF(F355="","",F355-G355)</f>
        <v/>
      </c>
    </row>
    <row r="356" customFormat="false" ht="15" hidden="false" customHeight="false" outlineLevel="0" collapsed="false">
      <c r="A356" s="16"/>
      <c r="B356" s="17"/>
      <c r="C356" s="18"/>
      <c r="D356" s="7" t="str">
        <f aca="false">IF(B356="","",IFERROR(INDEX(المنتجات!$C$5:$C$64,MATCH(B356,المنتجات!$A$5:$A$64,0)),""))</f>
        <v/>
      </c>
      <c r="E356" s="19"/>
      <c r="F356" s="7" t="str">
        <f aca="false">IF(OR(B356="",D356=""),"",N(C356)*D356*(1-N(E356)))</f>
        <v/>
      </c>
      <c r="G356" s="7" t="str">
        <f aca="false">IF(OR(B356="",D356=""),"",N(C356)*IFERROR(INDEX(المنتجات!$B$5:$B$64,MATCH(B356,المنتجات!$A$5:$A$64,0)),0))</f>
        <v/>
      </c>
      <c r="H356" s="8" t="str">
        <f aca="false">IF(F356="","",F356-G356)</f>
        <v/>
      </c>
    </row>
    <row r="357" customFormat="false" ht="15" hidden="false" customHeight="false" outlineLevel="0" collapsed="false">
      <c r="A357" s="16"/>
      <c r="B357" s="17"/>
      <c r="C357" s="18"/>
      <c r="D357" s="7" t="str">
        <f aca="false">IF(B357="","",IFERROR(INDEX(المنتجات!$C$5:$C$64,MATCH(B357,المنتجات!$A$5:$A$64,0)),""))</f>
        <v/>
      </c>
      <c r="E357" s="19"/>
      <c r="F357" s="7" t="str">
        <f aca="false">IF(OR(B357="",D357=""),"",N(C357)*D357*(1-N(E357)))</f>
        <v/>
      </c>
      <c r="G357" s="7" t="str">
        <f aca="false">IF(OR(B357="",D357=""),"",N(C357)*IFERROR(INDEX(المنتجات!$B$5:$B$64,MATCH(B357,المنتجات!$A$5:$A$64,0)),0))</f>
        <v/>
      </c>
      <c r="H357" s="8" t="str">
        <f aca="false">IF(F357="","",F357-G357)</f>
        <v/>
      </c>
    </row>
    <row r="358" customFormat="false" ht="15" hidden="false" customHeight="false" outlineLevel="0" collapsed="false">
      <c r="A358" s="16"/>
      <c r="B358" s="17"/>
      <c r="C358" s="18"/>
      <c r="D358" s="7" t="str">
        <f aca="false">IF(B358="","",IFERROR(INDEX(المنتجات!$C$5:$C$64,MATCH(B358,المنتجات!$A$5:$A$64,0)),""))</f>
        <v/>
      </c>
      <c r="E358" s="19"/>
      <c r="F358" s="7" t="str">
        <f aca="false">IF(OR(B358="",D358=""),"",N(C358)*D358*(1-N(E358)))</f>
        <v/>
      </c>
      <c r="G358" s="7" t="str">
        <f aca="false">IF(OR(B358="",D358=""),"",N(C358)*IFERROR(INDEX(المنتجات!$B$5:$B$64,MATCH(B358,المنتجات!$A$5:$A$64,0)),0))</f>
        <v/>
      </c>
      <c r="H358" s="8" t="str">
        <f aca="false">IF(F358="","",F358-G358)</f>
        <v/>
      </c>
    </row>
    <row r="359" customFormat="false" ht="15" hidden="false" customHeight="false" outlineLevel="0" collapsed="false">
      <c r="A359" s="16"/>
      <c r="B359" s="17"/>
      <c r="C359" s="18"/>
      <c r="D359" s="7" t="str">
        <f aca="false">IF(B359="","",IFERROR(INDEX(المنتجات!$C$5:$C$64,MATCH(B359,المنتجات!$A$5:$A$64,0)),""))</f>
        <v/>
      </c>
      <c r="E359" s="19"/>
      <c r="F359" s="7" t="str">
        <f aca="false">IF(OR(B359="",D359=""),"",N(C359)*D359*(1-N(E359)))</f>
        <v/>
      </c>
      <c r="G359" s="7" t="str">
        <f aca="false">IF(OR(B359="",D359=""),"",N(C359)*IFERROR(INDEX(المنتجات!$B$5:$B$64,MATCH(B359,المنتجات!$A$5:$A$64,0)),0))</f>
        <v/>
      </c>
      <c r="H359" s="8" t="str">
        <f aca="false">IF(F359="","",F359-G359)</f>
        <v/>
      </c>
    </row>
    <row r="360" customFormat="false" ht="15" hidden="false" customHeight="false" outlineLevel="0" collapsed="false">
      <c r="A360" s="16"/>
      <c r="B360" s="17"/>
      <c r="C360" s="18"/>
      <c r="D360" s="7" t="str">
        <f aca="false">IF(B360="","",IFERROR(INDEX(المنتجات!$C$5:$C$64,MATCH(B360,المنتجات!$A$5:$A$64,0)),""))</f>
        <v/>
      </c>
      <c r="E360" s="19"/>
      <c r="F360" s="7" t="str">
        <f aca="false">IF(OR(B360="",D360=""),"",N(C360)*D360*(1-N(E360)))</f>
        <v/>
      </c>
      <c r="G360" s="7" t="str">
        <f aca="false">IF(OR(B360="",D360=""),"",N(C360)*IFERROR(INDEX(المنتجات!$B$5:$B$64,MATCH(B360,المنتجات!$A$5:$A$64,0)),0))</f>
        <v/>
      </c>
      <c r="H360" s="8" t="str">
        <f aca="false">IF(F360="","",F360-G360)</f>
        <v/>
      </c>
    </row>
    <row r="361" customFormat="false" ht="15" hidden="false" customHeight="false" outlineLevel="0" collapsed="false">
      <c r="A361" s="16"/>
      <c r="B361" s="17"/>
      <c r="C361" s="18"/>
      <c r="D361" s="7" t="str">
        <f aca="false">IF(B361="","",IFERROR(INDEX(المنتجات!$C$5:$C$64,MATCH(B361,المنتجات!$A$5:$A$64,0)),""))</f>
        <v/>
      </c>
      <c r="E361" s="19"/>
      <c r="F361" s="7" t="str">
        <f aca="false">IF(OR(B361="",D361=""),"",N(C361)*D361*(1-N(E361)))</f>
        <v/>
      </c>
      <c r="G361" s="7" t="str">
        <f aca="false">IF(OR(B361="",D361=""),"",N(C361)*IFERROR(INDEX(المنتجات!$B$5:$B$64,MATCH(B361,المنتجات!$A$5:$A$64,0)),0))</f>
        <v/>
      </c>
      <c r="H361" s="8" t="str">
        <f aca="false">IF(F361="","",F361-G361)</f>
        <v/>
      </c>
    </row>
    <row r="362" customFormat="false" ht="15" hidden="false" customHeight="false" outlineLevel="0" collapsed="false">
      <c r="A362" s="16"/>
      <c r="B362" s="17"/>
      <c r="C362" s="18"/>
      <c r="D362" s="7" t="str">
        <f aca="false">IF(B362="","",IFERROR(INDEX(المنتجات!$C$5:$C$64,MATCH(B362,المنتجات!$A$5:$A$64,0)),""))</f>
        <v/>
      </c>
      <c r="E362" s="19"/>
      <c r="F362" s="7" t="str">
        <f aca="false">IF(OR(B362="",D362=""),"",N(C362)*D362*(1-N(E362)))</f>
        <v/>
      </c>
      <c r="G362" s="7" t="str">
        <f aca="false">IF(OR(B362="",D362=""),"",N(C362)*IFERROR(INDEX(المنتجات!$B$5:$B$64,MATCH(B362,المنتجات!$A$5:$A$64,0)),0))</f>
        <v/>
      </c>
      <c r="H362" s="8" t="str">
        <f aca="false">IF(F362="","",F362-G362)</f>
        <v/>
      </c>
    </row>
    <row r="363" customFormat="false" ht="15" hidden="false" customHeight="false" outlineLevel="0" collapsed="false">
      <c r="A363" s="16"/>
      <c r="B363" s="17"/>
      <c r="C363" s="18"/>
      <c r="D363" s="7" t="str">
        <f aca="false">IF(B363="","",IFERROR(INDEX(المنتجات!$C$5:$C$64,MATCH(B363,المنتجات!$A$5:$A$64,0)),""))</f>
        <v/>
      </c>
      <c r="E363" s="19"/>
      <c r="F363" s="7" t="str">
        <f aca="false">IF(OR(B363="",D363=""),"",N(C363)*D363*(1-N(E363)))</f>
        <v/>
      </c>
      <c r="G363" s="7" t="str">
        <f aca="false">IF(OR(B363="",D363=""),"",N(C363)*IFERROR(INDEX(المنتجات!$B$5:$B$64,MATCH(B363,المنتجات!$A$5:$A$64,0)),0))</f>
        <v/>
      </c>
      <c r="H363" s="8" t="str">
        <f aca="false">IF(F363="","",F363-G363)</f>
        <v/>
      </c>
    </row>
    <row r="364" customFormat="false" ht="15" hidden="false" customHeight="false" outlineLevel="0" collapsed="false">
      <c r="A364" s="16"/>
      <c r="B364" s="17"/>
      <c r="C364" s="18"/>
      <c r="D364" s="7" t="str">
        <f aca="false">IF(B364="","",IFERROR(INDEX(المنتجات!$C$5:$C$64,MATCH(B364,المنتجات!$A$5:$A$64,0)),""))</f>
        <v/>
      </c>
      <c r="E364" s="19"/>
      <c r="F364" s="7" t="str">
        <f aca="false">IF(OR(B364="",D364=""),"",N(C364)*D364*(1-N(E364)))</f>
        <v/>
      </c>
      <c r="G364" s="7" t="str">
        <f aca="false">IF(OR(B364="",D364=""),"",N(C364)*IFERROR(INDEX(المنتجات!$B$5:$B$64,MATCH(B364,المنتجات!$A$5:$A$64,0)),0))</f>
        <v/>
      </c>
      <c r="H364" s="8" t="str">
        <f aca="false">IF(F364="","",F364-G364)</f>
        <v/>
      </c>
    </row>
    <row r="365" customFormat="false" ht="15" hidden="false" customHeight="false" outlineLevel="0" collapsed="false">
      <c r="A365" s="16"/>
      <c r="B365" s="17"/>
      <c r="C365" s="18"/>
      <c r="D365" s="7" t="str">
        <f aca="false">IF(B365="","",IFERROR(INDEX(المنتجات!$C$5:$C$64,MATCH(B365,المنتجات!$A$5:$A$64,0)),""))</f>
        <v/>
      </c>
      <c r="E365" s="19"/>
      <c r="F365" s="7" t="str">
        <f aca="false">IF(OR(B365="",D365=""),"",N(C365)*D365*(1-N(E365)))</f>
        <v/>
      </c>
      <c r="G365" s="7" t="str">
        <f aca="false">IF(OR(B365="",D365=""),"",N(C365)*IFERROR(INDEX(المنتجات!$B$5:$B$64,MATCH(B365,المنتجات!$A$5:$A$64,0)),0))</f>
        <v/>
      </c>
      <c r="H365" s="8" t="str">
        <f aca="false">IF(F365="","",F365-G365)</f>
        <v/>
      </c>
    </row>
    <row r="366" customFormat="false" ht="15" hidden="false" customHeight="false" outlineLevel="0" collapsed="false">
      <c r="A366" s="16"/>
      <c r="B366" s="17"/>
      <c r="C366" s="18"/>
      <c r="D366" s="7" t="str">
        <f aca="false">IF(B366="","",IFERROR(INDEX(المنتجات!$C$5:$C$64,MATCH(B366,المنتجات!$A$5:$A$64,0)),""))</f>
        <v/>
      </c>
      <c r="E366" s="19"/>
      <c r="F366" s="7" t="str">
        <f aca="false">IF(OR(B366="",D366=""),"",N(C366)*D366*(1-N(E366)))</f>
        <v/>
      </c>
      <c r="G366" s="7" t="str">
        <f aca="false">IF(OR(B366="",D366=""),"",N(C366)*IFERROR(INDEX(المنتجات!$B$5:$B$64,MATCH(B366,المنتجات!$A$5:$A$64,0)),0))</f>
        <v/>
      </c>
      <c r="H366" s="8" t="str">
        <f aca="false">IF(F366="","",F366-G366)</f>
        <v/>
      </c>
    </row>
    <row r="367" customFormat="false" ht="15" hidden="false" customHeight="false" outlineLevel="0" collapsed="false">
      <c r="A367" s="16"/>
      <c r="B367" s="17"/>
      <c r="C367" s="18"/>
      <c r="D367" s="7" t="str">
        <f aca="false">IF(B367="","",IFERROR(INDEX(المنتجات!$C$5:$C$64,MATCH(B367,المنتجات!$A$5:$A$64,0)),""))</f>
        <v/>
      </c>
      <c r="E367" s="19"/>
      <c r="F367" s="7" t="str">
        <f aca="false">IF(OR(B367="",D367=""),"",N(C367)*D367*(1-N(E367)))</f>
        <v/>
      </c>
      <c r="G367" s="7" t="str">
        <f aca="false">IF(OR(B367="",D367=""),"",N(C367)*IFERROR(INDEX(المنتجات!$B$5:$B$64,MATCH(B367,المنتجات!$A$5:$A$64,0)),0))</f>
        <v/>
      </c>
      <c r="H367" s="8" t="str">
        <f aca="false">IF(F367="","",F367-G367)</f>
        <v/>
      </c>
    </row>
    <row r="368" customFormat="false" ht="15" hidden="false" customHeight="false" outlineLevel="0" collapsed="false">
      <c r="A368" s="16"/>
      <c r="B368" s="17"/>
      <c r="C368" s="18"/>
      <c r="D368" s="7" t="str">
        <f aca="false">IF(B368="","",IFERROR(INDEX(المنتجات!$C$5:$C$64,MATCH(B368,المنتجات!$A$5:$A$64,0)),""))</f>
        <v/>
      </c>
      <c r="E368" s="19"/>
      <c r="F368" s="7" t="str">
        <f aca="false">IF(OR(B368="",D368=""),"",N(C368)*D368*(1-N(E368)))</f>
        <v/>
      </c>
      <c r="G368" s="7" t="str">
        <f aca="false">IF(OR(B368="",D368=""),"",N(C368)*IFERROR(INDEX(المنتجات!$B$5:$B$64,MATCH(B368,المنتجات!$A$5:$A$64,0)),0))</f>
        <v/>
      </c>
      <c r="H368" s="8" t="str">
        <f aca="false">IF(F368="","",F368-G368)</f>
        <v/>
      </c>
    </row>
    <row r="369" customFormat="false" ht="15" hidden="false" customHeight="false" outlineLevel="0" collapsed="false">
      <c r="A369" s="16"/>
      <c r="B369" s="17"/>
      <c r="C369" s="18"/>
      <c r="D369" s="7" t="str">
        <f aca="false">IF(B369="","",IFERROR(INDEX(المنتجات!$C$5:$C$64,MATCH(B369,المنتجات!$A$5:$A$64,0)),""))</f>
        <v/>
      </c>
      <c r="E369" s="19"/>
      <c r="F369" s="7" t="str">
        <f aca="false">IF(OR(B369="",D369=""),"",N(C369)*D369*(1-N(E369)))</f>
        <v/>
      </c>
      <c r="G369" s="7" t="str">
        <f aca="false">IF(OR(B369="",D369=""),"",N(C369)*IFERROR(INDEX(المنتجات!$B$5:$B$64,MATCH(B369,المنتجات!$A$5:$A$64,0)),0))</f>
        <v/>
      </c>
      <c r="H369" s="8" t="str">
        <f aca="false">IF(F369="","",F369-G369)</f>
        <v/>
      </c>
    </row>
    <row r="370" customFormat="false" ht="15" hidden="false" customHeight="false" outlineLevel="0" collapsed="false">
      <c r="A370" s="16"/>
      <c r="B370" s="17"/>
      <c r="C370" s="18"/>
      <c r="D370" s="7" t="str">
        <f aca="false">IF(B370="","",IFERROR(INDEX(المنتجات!$C$5:$C$64,MATCH(B370,المنتجات!$A$5:$A$64,0)),""))</f>
        <v/>
      </c>
      <c r="E370" s="19"/>
      <c r="F370" s="7" t="str">
        <f aca="false">IF(OR(B370="",D370=""),"",N(C370)*D370*(1-N(E370)))</f>
        <v/>
      </c>
      <c r="G370" s="7" t="str">
        <f aca="false">IF(OR(B370="",D370=""),"",N(C370)*IFERROR(INDEX(المنتجات!$B$5:$B$64,MATCH(B370,المنتجات!$A$5:$A$64,0)),0))</f>
        <v/>
      </c>
      <c r="H370" s="8" t="str">
        <f aca="false">IF(F370="","",F370-G370)</f>
        <v/>
      </c>
    </row>
    <row r="371" customFormat="false" ht="15" hidden="false" customHeight="false" outlineLevel="0" collapsed="false">
      <c r="A371" s="16"/>
      <c r="B371" s="17"/>
      <c r="C371" s="18"/>
      <c r="D371" s="7" t="str">
        <f aca="false">IF(B371="","",IFERROR(INDEX(المنتجات!$C$5:$C$64,MATCH(B371,المنتجات!$A$5:$A$64,0)),""))</f>
        <v/>
      </c>
      <c r="E371" s="19"/>
      <c r="F371" s="7" t="str">
        <f aca="false">IF(OR(B371="",D371=""),"",N(C371)*D371*(1-N(E371)))</f>
        <v/>
      </c>
      <c r="G371" s="7" t="str">
        <f aca="false">IF(OR(B371="",D371=""),"",N(C371)*IFERROR(INDEX(المنتجات!$B$5:$B$64,MATCH(B371,المنتجات!$A$5:$A$64,0)),0))</f>
        <v/>
      </c>
      <c r="H371" s="8" t="str">
        <f aca="false">IF(F371="","",F371-G371)</f>
        <v/>
      </c>
    </row>
    <row r="372" customFormat="false" ht="15" hidden="false" customHeight="false" outlineLevel="0" collapsed="false">
      <c r="A372" s="16"/>
      <c r="B372" s="17"/>
      <c r="C372" s="18"/>
      <c r="D372" s="7" t="str">
        <f aca="false">IF(B372="","",IFERROR(INDEX(المنتجات!$C$5:$C$64,MATCH(B372,المنتجات!$A$5:$A$64,0)),""))</f>
        <v/>
      </c>
      <c r="E372" s="19"/>
      <c r="F372" s="7" t="str">
        <f aca="false">IF(OR(B372="",D372=""),"",N(C372)*D372*(1-N(E372)))</f>
        <v/>
      </c>
      <c r="G372" s="7" t="str">
        <f aca="false">IF(OR(B372="",D372=""),"",N(C372)*IFERROR(INDEX(المنتجات!$B$5:$B$64,MATCH(B372,المنتجات!$A$5:$A$64,0)),0))</f>
        <v/>
      </c>
      <c r="H372" s="8" t="str">
        <f aca="false">IF(F372="","",F372-G372)</f>
        <v/>
      </c>
    </row>
    <row r="373" customFormat="false" ht="15" hidden="false" customHeight="false" outlineLevel="0" collapsed="false">
      <c r="A373" s="16"/>
      <c r="B373" s="17"/>
      <c r="C373" s="18"/>
      <c r="D373" s="7" t="str">
        <f aca="false">IF(B373="","",IFERROR(INDEX(المنتجات!$C$5:$C$64,MATCH(B373,المنتجات!$A$5:$A$64,0)),""))</f>
        <v/>
      </c>
      <c r="E373" s="19"/>
      <c r="F373" s="7" t="str">
        <f aca="false">IF(OR(B373="",D373=""),"",N(C373)*D373*(1-N(E373)))</f>
        <v/>
      </c>
      <c r="G373" s="7" t="str">
        <f aca="false">IF(OR(B373="",D373=""),"",N(C373)*IFERROR(INDEX(المنتجات!$B$5:$B$64,MATCH(B373,المنتجات!$A$5:$A$64,0)),0))</f>
        <v/>
      </c>
      <c r="H373" s="8" t="str">
        <f aca="false">IF(F373="","",F373-G373)</f>
        <v/>
      </c>
    </row>
    <row r="374" customFormat="false" ht="15" hidden="false" customHeight="false" outlineLevel="0" collapsed="false">
      <c r="A374" s="16"/>
      <c r="B374" s="17"/>
      <c r="C374" s="18"/>
      <c r="D374" s="7" t="str">
        <f aca="false">IF(B374="","",IFERROR(INDEX(المنتجات!$C$5:$C$64,MATCH(B374,المنتجات!$A$5:$A$64,0)),""))</f>
        <v/>
      </c>
      <c r="E374" s="19"/>
      <c r="F374" s="7" t="str">
        <f aca="false">IF(OR(B374="",D374=""),"",N(C374)*D374*(1-N(E374)))</f>
        <v/>
      </c>
      <c r="G374" s="7" t="str">
        <f aca="false">IF(OR(B374="",D374=""),"",N(C374)*IFERROR(INDEX(المنتجات!$B$5:$B$64,MATCH(B374,المنتجات!$A$5:$A$64,0)),0))</f>
        <v/>
      </c>
      <c r="H374" s="8" t="str">
        <f aca="false">IF(F374="","",F374-G374)</f>
        <v/>
      </c>
    </row>
    <row r="375" customFormat="false" ht="15" hidden="false" customHeight="false" outlineLevel="0" collapsed="false">
      <c r="A375" s="16"/>
      <c r="B375" s="17"/>
      <c r="C375" s="18"/>
      <c r="D375" s="7" t="str">
        <f aca="false">IF(B375="","",IFERROR(INDEX(المنتجات!$C$5:$C$64,MATCH(B375,المنتجات!$A$5:$A$64,0)),""))</f>
        <v/>
      </c>
      <c r="E375" s="19"/>
      <c r="F375" s="7" t="str">
        <f aca="false">IF(OR(B375="",D375=""),"",N(C375)*D375*(1-N(E375)))</f>
        <v/>
      </c>
      <c r="G375" s="7" t="str">
        <f aca="false">IF(OR(B375="",D375=""),"",N(C375)*IFERROR(INDEX(المنتجات!$B$5:$B$64,MATCH(B375,المنتجات!$A$5:$A$64,0)),0))</f>
        <v/>
      </c>
      <c r="H375" s="8" t="str">
        <f aca="false">IF(F375="","",F375-G375)</f>
        <v/>
      </c>
    </row>
    <row r="376" customFormat="false" ht="15" hidden="false" customHeight="false" outlineLevel="0" collapsed="false">
      <c r="A376" s="16"/>
      <c r="B376" s="17"/>
      <c r="C376" s="18"/>
      <c r="D376" s="7" t="str">
        <f aca="false">IF(B376="","",IFERROR(INDEX(المنتجات!$C$5:$C$64,MATCH(B376,المنتجات!$A$5:$A$64,0)),""))</f>
        <v/>
      </c>
      <c r="E376" s="19"/>
      <c r="F376" s="7" t="str">
        <f aca="false">IF(OR(B376="",D376=""),"",N(C376)*D376*(1-N(E376)))</f>
        <v/>
      </c>
      <c r="G376" s="7" t="str">
        <f aca="false">IF(OR(B376="",D376=""),"",N(C376)*IFERROR(INDEX(المنتجات!$B$5:$B$64,MATCH(B376,المنتجات!$A$5:$A$64,0)),0))</f>
        <v/>
      </c>
      <c r="H376" s="8" t="str">
        <f aca="false">IF(F376="","",F376-G376)</f>
        <v/>
      </c>
    </row>
    <row r="377" customFormat="false" ht="15" hidden="false" customHeight="false" outlineLevel="0" collapsed="false">
      <c r="A377" s="16"/>
      <c r="B377" s="17"/>
      <c r="C377" s="18"/>
      <c r="D377" s="7" t="str">
        <f aca="false">IF(B377="","",IFERROR(INDEX(المنتجات!$C$5:$C$64,MATCH(B377,المنتجات!$A$5:$A$64,0)),""))</f>
        <v/>
      </c>
      <c r="E377" s="19"/>
      <c r="F377" s="7" t="str">
        <f aca="false">IF(OR(B377="",D377=""),"",N(C377)*D377*(1-N(E377)))</f>
        <v/>
      </c>
      <c r="G377" s="7" t="str">
        <f aca="false">IF(OR(B377="",D377=""),"",N(C377)*IFERROR(INDEX(المنتجات!$B$5:$B$64,MATCH(B377,المنتجات!$A$5:$A$64,0)),0))</f>
        <v/>
      </c>
      <c r="H377" s="8" t="str">
        <f aca="false">IF(F377="","",F377-G377)</f>
        <v/>
      </c>
    </row>
    <row r="378" customFormat="false" ht="15" hidden="false" customHeight="false" outlineLevel="0" collapsed="false">
      <c r="A378" s="16"/>
      <c r="B378" s="17"/>
      <c r="C378" s="18"/>
      <c r="D378" s="7" t="str">
        <f aca="false">IF(B378="","",IFERROR(INDEX(المنتجات!$C$5:$C$64,MATCH(B378,المنتجات!$A$5:$A$64,0)),""))</f>
        <v/>
      </c>
      <c r="E378" s="19"/>
      <c r="F378" s="7" t="str">
        <f aca="false">IF(OR(B378="",D378=""),"",N(C378)*D378*(1-N(E378)))</f>
        <v/>
      </c>
      <c r="G378" s="7" t="str">
        <f aca="false">IF(OR(B378="",D378=""),"",N(C378)*IFERROR(INDEX(المنتجات!$B$5:$B$64,MATCH(B378,المنتجات!$A$5:$A$64,0)),0))</f>
        <v/>
      </c>
      <c r="H378" s="8" t="str">
        <f aca="false">IF(F378="","",F378-G378)</f>
        <v/>
      </c>
    </row>
    <row r="379" customFormat="false" ht="15" hidden="false" customHeight="false" outlineLevel="0" collapsed="false">
      <c r="A379" s="16"/>
      <c r="B379" s="17"/>
      <c r="C379" s="18"/>
      <c r="D379" s="7" t="str">
        <f aca="false">IF(B379="","",IFERROR(INDEX(المنتجات!$C$5:$C$64,MATCH(B379,المنتجات!$A$5:$A$64,0)),""))</f>
        <v/>
      </c>
      <c r="E379" s="19"/>
      <c r="F379" s="7" t="str">
        <f aca="false">IF(OR(B379="",D379=""),"",N(C379)*D379*(1-N(E379)))</f>
        <v/>
      </c>
      <c r="G379" s="7" t="str">
        <f aca="false">IF(OR(B379="",D379=""),"",N(C379)*IFERROR(INDEX(المنتجات!$B$5:$B$64,MATCH(B379,المنتجات!$A$5:$A$64,0)),0))</f>
        <v/>
      </c>
      <c r="H379" s="8" t="str">
        <f aca="false">IF(F379="","",F379-G379)</f>
        <v/>
      </c>
    </row>
    <row r="380" customFormat="false" ht="15" hidden="false" customHeight="false" outlineLevel="0" collapsed="false">
      <c r="A380" s="16"/>
      <c r="B380" s="17"/>
      <c r="C380" s="18"/>
      <c r="D380" s="7" t="str">
        <f aca="false">IF(B380="","",IFERROR(INDEX(المنتجات!$C$5:$C$64,MATCH(B380,المنتجات!$A$5:$A$64,0)),""))</f>
        <v/>
      </c>
      <c r="E380" s="19"/>
      <c r="F380" s="7" t="str">
        <f aca="false">IF(OR(B380="",D380=""),"",N(C380)*D380*(1-N(E380)))</f>
        <v/>
      </c>
      <c r="G380" s="7" t="str">
        <f aca="false">IF(OR(B380="",D380=""),"",N(C380)*IFERROR(INDEX(المنتجات!$B$5:$B$64,MATCH(B380,المنتجات!$A$5:$A$64,0)),0))</f>
        <v/>
      </c>
      <c r="H380" s="8" t="str">
        <f aca="false">IF(F380="","",F380-G380)</f>
        <v/>
      </c>
    </row>
    <row r="381" customFormat="false" ht="15" hidden="false" customHeight="false" outlineLevel="0" collapsed="false">
      <c r="A381" s="16"/>
      <c r="B381" s="17"/>
      <c r="C381" s="18"/>
      <c r="D381" s="7" t="str">
        <f aca="false">IF(B381="","",IFERROR(INDEX(المنتجات!$C$5:$C$64,MATCH(B381,المنتجات!$A$5:$A$64,0)),""))</f>
        <v/>
      </c>
      <c r="E381" s="19"/>
      <c r="F381" s="7" t="str">
        <f aca="false">IF(OR(B381="",D381=""),"",N(C381)*D381*(1-N(E381)))</f>
        <v/>
      </c>
      <c r="G381" s="7" t="str">
        <f aca="false">IF(OR(B381="",D381=""),"",N(C381)*IFERROR(INDEX(المنتجات!$B$5:$B$64,MATCH(B381,المنتجات!$A$5:$A$64,0)),0))</f>
        <v/>
      </c>
      <c r="H381" s="8" t="str">
        <f aca="false">IF(F381="","",F381-G381)</f>
        <v/>
      </c>
    </row>
    <row r="382" customFormat="false" ht="15" hidden="false" customHeight="false" outlineLevel="0" collapsed="false">
      <c r="A382" s="16"/>
      <c r="B382" s="17"/>
      <c r="C382" s="18"/>
      <c r="D382" s="7" t="str">
        <f aca="false">IF(B382="","",IFERROR(INDEX(المنتجات!$C$5:$C$64,MATCH(B382,المنتجات!$A$5:$A$64,0)),""))</f>
        <v/>
      </c>
      <c r="E382" s="19"/>
      <c r="F382" s="7" t="str">
        <f aca="false">IF(OR(B382="",D382=""),"",N(C382)*D382*(1-N(E382)))</f>
        <v/>
      </c>
      <c r="G382" s="7" t="str">
        <f aca="false">IF(OR(B382="",D382=""),"",N(C382)*IFERROR(INDEX(المنتجات!$B$5:$B$64,MATCH(B382,المنتجات!$A$5:$A$64,0)),0))</f>
        <v/>
      </c>
      <c r="H382" s="8" t="str">
        <f aca="false">IF(F382="","",F382-G382)</f>
        <v/>
      </c>
    </row>
    <row r="383" customFormat="false" ht="15" hidden="false" customHeight="false" outlineLevel="0" collapsed="false">
      <c r="A383" s="16"/>
      <c r="B383" s="17"/>
      <c r="C383" s="18"/>
      <c r="D383" s="7" t="str">
        <f aca="false">IF(B383="","",IFERROR(INDEX(المنتجات!$C$5:$C$64,MATCH(B383,المنتجات!$A$5:$A$64,0)),""))</f>
        <v/>
      </c>
      <c r="E383" s="19"/>
      <c r="F383" s="7" t="str">
        <f aca="false">IF(OR(B383="",D383=""),"",N(C383)*D383*(1-N(E383)))</f>
        <v/>
      </c>
      <c r="G383" s="7" t="str">
        <f aca="false">IF(OR(B383="",D383=""),"",N(C383)*IFERROR(INDEX(المنتجات!$B$5:$B$64,MATCH(B383,المنتجات!$A$5:$A$64,0)),0))</f>
        <v/>
      </c>
      <c r="H383" s="8" t="str">
        <f aca="false">IF(F383="","",F383-G383)</f>
        <v/>
      </c>
    </row>
    <row r="384" customFormat="false" ht="15" hidden="false" customHeight="false" outlineLevel="0" collapsed="false">
      <c r="A384" s="16"/>
      <c r="B384" s="17"/>
      <c r="C384" s="18"/>
      <c r="D384" s="7" t="str">
        <f aca="false">IF(B384="","",IFERROR(INDEX(المنتجات!$C$5:$C$64,MATCH(B384,المنتجات!$A$5:$A$64,0)),""))</f>
        <v/>
      </c>
      <c r="E384" s="19"/>
      <c r="F384" s="7" t="str">
        <f aca="false">IF(OR(B384="",D384=""),"",N(C384)*D384*(1-N(E384)))</f>
        <v/>
      </c>
      <c r="G384" s="7" t="str">
        <f aca="false">IF(OR(B384="",D384=""),"",N(C384)*IFERROR(INDEX(المنتجات!$B$5:$B$64,MATCH(B384,المنتجات!$A$5:$A$64,0)),0))</f>
        <v/>
      </c>
      <c r="H384" s="8" t="str">
        <f aca="false">IF(F384="","",F384-G384)</f>
        <v/>
      </c>
    </row>
    <row r="385" customFormat="false" ht="15" hidden="false" customHeight="false" outlineLevel="0" collapsed="false">
      <c r="A385" s="16"/>
      <c r="B385" s="17"/>
      <c r="C385" s="18"/>
      <c r="D385" s="7" t="str">
        <f aca="false">IF(B385="","",IFERROR(INDEX(المنتجات!$C$5:$C$64,MATCH(B385,المنتجات!$A$5:$A$64,0)),""))</f>
        <v/>
      </c>
      <c r="E385" s="19"/>
      <c r="F385" s="7" t="str">
        <f aca="false">IF(OR(B385="",D385=""),"",N(C385)*D385*(1-N(E385)))</f>
        <v/>
      </c>
      <c r="G385" s="7" t="str">
        <f aca="false">IF(OR(B385="",D385=""),"",N(C385)*IFERROR(INDEX(المنتجات!$B$5:$B$64,MATCH(B385,المنتجات!$A$5:$A$64,0)),0))</f>
        <v/>
      </c>
      <c r="H385" s="8" t="str">
        <f aca="false">IF(F385="","",F385-G385)</f>
        <v/>
      </c>
    </row>
    <row r="386" customFormat="false" ht="15" hidden="false" customHeight="false" outlineLevel="0" collapsed="false">
      <c r="A386" s="16"/>
      <c r="B386" s="17"/>
      <c r="C386" s="18"/>
      <c r="D386" s="7" t="str">
        <f aca="false">IF(B386="","",IFERROR(INDEX(المنتجات!$C$5:$C$64,MATCH(B386,المنتجات!$A$5:$A$64,0)),""))</f>
        <v/>
      </c>
      <c r="E386" s="19"/>
      <c r="F386" s="7" t="str">
        <f aca="false">IF(OR(B386="",D386=""),"",N(C386)*D386*(1-N(E386)))</f>
        <v/>
      </c>
      <c r="G386" s="7" t="str">
        <f aca="false">IF(OR(B386="",D386=""),"",N(C386)*IFERROR(INDEX(المنتجات!$B$5:$B$64,MATCH(B386,المنتجات!$A$5:$A$64,0)),0))</f>
        <v/>
      </c>
      <c r="H386" s="8" t="str">
        <f aca="false">IF(F386="","",F386-G386)</f>
        <v/>
      </c>
    </row>
    <row r="387" customFormat="false" ht="15" hidden="false" customHeight="false" outlineLevel="0" collapsed="false">
      <c r="A387" s="16"/>
      <c r="B387" s="17"/>
      <c r="C387" s="18"/>
      <c r="D387" s="7" t="str">
        <f aca="false">IF(B387="","",IFERROR(INDEX(المنتجات!$C$5:$C$64,MATCH(B387,المنتجات!$A$5:$A$64,0)),""))</f>
        <v/>
      </c>
      <c r="E387" s="19"/>
      <c r="F387" s="7" t="str">
        <f aca="false">IF(OR(B387="",D387=""),"",N(C387)*D387*(1-N(E387)))</f>
        <v/>
      </c>
      <c r="G387" s="7" t="str">
        <f aca="false">IF(OR(B387="",D387=""),"",N(C387)*IFERROR(INDEX(المنتجات!$B$5:$B$64,MATCH(B387,المنتجات!$A$5:$A$64,0)),0))</f>
        <v/>
      </c>
      <c r="H387" s="8" t="str">
        <f aca="false">IF(F387="","",F387-G387)</f>
        <v/>
      </c>
    </row>
    <row r="388" customFormat="false" ht="15" hidden="false" customHeight="false" outlineLevel="0" collapsed="false">
      <c r="A388" s="16"/>
      <c r="B388" s="17"/>
      <c r="C388" s="18"/>
      <c r="D388" s="7" t="str">
        <f aca="false">IF(B388="","",IFERROR(INDEX(المنتجات!$C$5:$C$64,MATCH(B388,المنتجات!$A$5:$A$64,0)),""))</f>
        <v/>
      </c>
      <c r="E388" s="19"/>
      <c r="F388" s="7" t="str">
        <f aca="false">IF(OR(B388="",D388=""),"",N(C388)*D388*(1-N(E388)))</f>
        <v/>
      </c>
      <c r="G388" s="7" t="str">
        <f aca="false">IF(OR(B388="",D388=""),"",N(C388)*IFERROR(INDEX(المنتجات!$B$5:$B$64,MATCH(B388,المنتجات!$A$5:$A$64,0)),0))</f>
        <v/>
      </c>
      <c r="H388" s="8" t="str">
        <f aca="false">IF(F388="","",F388-G388)</f>
        <v/>
      </c>
    </row>
    <row r="389" customFormat="false" ht="15" hidden="false" customHeight="false" outlineLevel="0" collapsed="false">
      <c r="A389" s="16"/>
      <c r="B389" s="17"/>
      <c r="C389" s="18"/>
      <c r="D389" s="7" t="str">
        <f aca="false">IF(B389="","",IFERROR(INDEX(المنتجات!$C$5:$C$64,MATCH(B389,المنتجات!$A$5:$A$64,0)),""))</f>
        <v/>
      </c>
      <c r="E389" s="19"/>
      <c r="F389" s="7" t="str">
        <f aca="false">IF(OR(B389="",D389=""),"",N(C389)*D389*(1-N(E389)))</f>
        <v/>
      </c>
      <c r="G389" s="7" t="str">
        <f aca="false">IF(OR(B389="",D389=""),"",N(C389)*IFERROR(INDEX(المنتجات!$B$5:$B$64,MATCH(B389,المنتجات!$A$5:$A$64,0)),0))</f>
        <v/>
      </c>
      <c r="H389" s="8" t="str">
        <f aca="false">IF(F389="","",F389-G389)</f>
        <v/>
      </c>
    </row>
    <row r="390" customFormat="false" ht="15" hidden="false" customHeight="false" outlineLevel="0" collapsed="false">
      <c r="A390" s="16"/>
      <c r="B390" s="17"/>
      <c r="C390" s="18"/>
      <c r="D390" s="7" t="str">
        <f aca="false">IF(B390="","",IFERROR(INDEX(المنتجات!$C$5:$C$64,MATCH(B390,المنتجات!$A$5:$A$64,0)),""))</f>
        <v/>
      </c>
      <c r="E390" s="19"/>
      <c r="F390" s="7" t="str">
        <f aca="false">IF(OR(B390="",D390=""),"",N(C390)*D390*(1-N(E390)))</f>
        <v/>
      </c>
      <c r="G390" s="7" t="str">
        <f aca="false">IF(OR(B390="",D390=""),"",N(C390)*IFERROR(INDEX(المنتجات!$B$5:$B$64,MATCH(B390,المنتجات!$A$5:$A$64,0)),0))</f>
        <v/>
      </c>
      <c r="H390" s="8" t="str">
        <f aca="false">IF(F390="","",F390-G390)</f>
        <v/>
      </c>
    </row>
    <row r="391" customFormat="false" ht="15" hidden="false" customHeight="false" outlineLevel="0" collapsed="false">
      <c r="A391" s="16"/>
      <c r="B391" s="17"/>
      <c r="C391" s="18"/>
      <c r="D391" s="7" t="str">
        <f aca="false">IF(B391="","",IFERROR(INDEX(المنتجات!$C$5:$C$64,MATCH(B391,المنتجات!$A$5:$A$64,0)),""))</f>
        <v/>
      </c>
      <c r="E391" s="19"/>
      <c r="F391" s="7" t="str">
        <f aca="false">IF(OR(B391="",D391=""),"",N(C391)*D391*(1-N(E391)))</f>
        <v/>
      </c>
      <c r="G391" s="7" t="str">
        <f aca="false">IF(OR(B391="",D391=""),"",N(C391)*IFERROR(INDEX(المنتجات!$B$5:$B$64,MATCH(B391,المنتجات!$A$5:$A$64,0)),0))</f>
        <v/>
      </c>
      <c r="H391" s="8" t="str">
        <f aca="false">IF(F391="","",F391-G391)</f>
        <v/>
      </c>
    </row>
    <row r="392" customFormat="false" ht="15" hidden="false" customHeight="false" outlineLevel="0" collapsed="false">
      <c r="A392" s="16"/>
      <c r="B392" s="17"/>
      <c r="C392" s="18"/>
      <c r="D392" s="7" t="str">
        <f aca="false">IF(B392="","",IFERROR(INDEX(المنتجات!$C$5:$C$64,MATCH(B392,المنتجات!$A$5:$A$64,0)),""))</f>
        <v/>
      </c>
      <c r="E392" s="19"/>
      <c r="F392" s="7" t="str">
        <f aca="false">IF(OR(B392="",D392=""),"",N(C392)*D392*(1-N(E392)))</f>
        <v/>
      </c>
      <c r="G392" s="7" t="str">
        <f aca="false">IF(OR(B392="",D392=""),"",N(C392)*IFERROR(INDEX(المنتجات!$B$5:$B$64,MATCH(B392,المنتجات!$A$5:$A$64,0)),0))</f>
        <v/>
      </c>
      <c r="H392" s="8" t="str">
        <f aca="false">IF(F392="","",F392-G392)</f>
        <v/>
      </c>
    </row>
    <row r="393" customFormat="false" ht="15" hidden="false" customHeight="false" outlineLevel="0" collapsed="false">
      <c r="A393" s="16"/>
      <c r="B393" s="17"/>
      <c r="C393" s="18"/>
      <c r="D393" s="7" t="str">
        <f aca="false">IF(B393="","",IFERROR(INDEX(المنتجات!$C$5:$C$64,MATCH(B393,المنتجات!$A$5:$A$64,0)),""))</f>
        <v/>
      </c>
      <c r="E393" s="19"/>
      <c r="F393" s="7" t="str">
        <f aca="false">IF(OR(B393="",D393=""),"",N(C393)*D393*(1-N(E393)))</f>
        <v/>
      </c>
      <c r="G393" s="7" t="str">
        <f aca="false">IF(OR(B393="",D393=""),"",N(C393)*IFERROR(INDEX(المنتجات!$B$5:$B$64,MATCH(B393,المنتجات!$A$5:$A$64,0)),0))</f>
        <v/>
      </c>
      <c r="H393" s="8" t="str">
        <f aca="false">IF(F393="","",F393-G393)</f>
        <v/>
      </c>
    </row>
    <row r="394" customFormat="false" ht="15" hidden="false" customHeight="false" outlineLevel="0" collapsed="false">
      <c r="A394" s="16"/>
      <c r="B394" s="17"/>
      <c r="C394" s="18"/>
      <c r="D394" s="7" t="str">
        <f aca="false">IF(B394="","",IFERROR(INDEX(المنتجات!$C$5:$C$64,MATCH(B394,المنتجات!$A$5:$A$64,0)),""))</f>
        <v/>
      </c>
      <c r="E394" s="19"/>
      <c r="F394" s="7" t="str">
        <f aca="false">IF(OR(B394="",D394=""),"",N(C394)*D394*(1-N(E394)))</f>
        <v/>
      </c>
      <c r="G394" s="7" t="str">
        <f aca="false">IF(OR(B394="",D394=""),"",N(C394)*IFERROR(INDEX(المنتجات!$B$5:$B$64,MATCH(B394,المنتجات!$A$5:$A$64,0)),0))</f>
        <v/>
      </c>
      <c r="H394" s="8" t="str">
        <f aca="false">IF(F394="","",F394-G394)</f>
        <v/>
      </c>
    </row>
    <row r="395" customFormat="false" ht="15" hidden="false" customHeight="false" outlineLevel="0" collapsed="false">
      <c r="A395" s="16"/>
      <c r="B395" s="17"/>
      <c r="C395" s="18"/>
      <c r="D395" s="7" t="str">
        <f aca="false">IF(B395="","",IFERROR(INDEX(المنتجات!$C$5:$C$64,MATCH(B395,المنتجات!$A$5:$A$64,0)),""))</f>
        <v/>
      </c>
      <c r="E395" s="19"/>
      <c r="F395" s="7" t="str">
        <f aca="false">IF(OR(B395="",D395=""),"",N(C395)*D395*(1-N(E395)))</f>
        <v/>
      </c>
      <c r="G395" s="7" t="str">
        <f aca="false">IF(OR(B395="",D395=""),"",N(C395)*IFERROR(INDEX(المنتجات!$B$5:$B$64,MATCH(B395,المنتجات!$A$5:$A$64,0)),0))</f>
        <v/>
      </c>
      <c r="H395" s="8" t="str">
        <f aca="false">IF(F395="","",F395-G395)</f>
        <v/>
      </c>
    </row>
    <row r="396" customFormat="false" ht="15" hidden="false" customHeight="false" outlineLevel="0" collapsed="false">
      <c r="A396" s="16"/>
      <c r="B396" s="17"/>
      <c r="C396" s="18"/>
      <c r="D396" s="7" t="str">
        <f aca="false">IF(B396="","",IFERROR(INDEX(المنتجات!$C$5:$C$64,MATCH(B396,المنتجات!$A$5:$A$64,0)),""))</f>
        <v/>
      </c>
      <c r="E396" s="19"/>
      <c r="F396" s="7" t="str">
        <f aca="false">IF(OR(B396="",D396=""),"",N(C396)*D396*(1-N(E396)))</f>
        <v/>
      </c>
      <c r="G396" s="7" t="str">
        <f aca="false">IF(OR(B396="",D396=""),"",N(C396)*IFERROR(INDEX(المنتجات!$B$5:$B$64,MATCH(B396,المنتجات!$A$5:$A$64,0)),0))</f>
        <v/>
      </c>
      <c r="H396" s="8" t="str">
        <f aca="false">IF(F396="","",F396-G396)</f>
        <v/>
      </c>
    </row>
    <row r="397" customFormat="false" ht="15" hidden="false" customHeight="false" outlineLevel="0" collapsed="false">
      <c r="A397" s="16"/>
      <c r="B397" s="17"/>
      <c r="C397" s="18"/>
      <c r="D397" s="7" t="str">
        <f aca="false">IF(B397="","",IFERROR(INDEX(المنتجات!$C$5:$C$64,MATCH(B397,المنتجات!$A$5:$A$64,0)),""))</f>
        <v/>
      </c>
      <c r="E397" s="19"/>
      <c r="F397" s="7" t="str">
        <f aca="false">IF(OR(B397="",D397=""),"",N(C397)*D397*(1-N(E397)))</f>
        <v/>
      </c>
      <c r="G397" s="7" t="str">
        <f aca="false">IF(OR(B397="",D397=""),"",N(C397)*IFERROR(INDEX(المنتجات!$B$5:$B$64,MATCH(B397,المنتجات!$A$5:$A$64,0)),0))</f>
        <v/>
      </c>
      <c r="H397" s="8" t="str">
        <f aca="false">IF(F397="","",F397-G397)</f>
        <v/>
      </c>
    </row>
    <row r="398" customFormat="false" ht="15" hidden="false" customHeight="false" outlineLevel="0" collapsed="false">
      <c r="A398" s="16"/>
      <c r="B398" s="17"/>
      <c r="C398" s="18"/>
      <c r="D398" s="7" t="str">
        <f aca="false">IF(B398="","",IFERROR(INDEX(المنتجات!$C$5:$C$64,MATCH(B398,المنتجات!$A$5:$A$64,0)),""))</f>
        <v/>
      </c>
      <c r="E398" s="19"/>
      <c r="F398" s="7" t="str">
        <f aca="false">IF(OR(B398="",D398=""),"",N(C398)*D398*(1-N(E398)))</f>
        <v/>
      </c>
      <c r="G398" s="7" t="str">
        <f aca="false">IF(OR(B398="",D398=""),"",N(C398)*IFERROR(INDEX(المنتجات!$B$5:$B$64,MATCH(B398,المنتجات!$A$5:$A$64,0)),0))</f>
        <v/>
      </c>
      <c r="H398" s="8" t="str">
        <f aca="false">IF(F398="","",F398-G398)</f>
        <v/>
      </c>
    </row>
    <row r="399" customFormat="false" ht="15" hidden="false" customHeight="false" outlineLevel="0" collapsed="false">
      <c r="A399" s="16"/>
      <c r="B399" s="17"/>
      <c r="C399" s="18"/>
      <c r="D399" s="7" t="str">
        <f aca="false">IF(B399="","",IFERROR(INDEX(المنتجات!$C$5:$C$64,MATCH(B399,المنتجات!$A$5:$A$64,0)),""))</f>
        <v/>
      </c>
      <c r="E399" s="19"/>
      <c r="F399" s="7" t="str">
        <f aca="false">IF(OR(B399="",D399=""),"",N(C399)*D399*(1-N(E399)))</f>
        <v/>
      </c>
      <c r="G399" s="7" t="str">
        <f aca="false">IF(OR(B399="",D399=""),"",N(C399)*IFERROR(INDEX(المنتجات!$B$5:$B$64,MATCH(B399,المنتجات!$A$5:$A$64,0)),0))</f>
        <v/>
      </c>
      <c r="H399" s="8" t="str">
        <f aca="false">IF(F399="","",F399-G399)</f>
        <v/>
      </c>
    </row>
    <row r="400" customFormat="false" ht="15" hidden="false" customHeight="false" outlineLevel="0" collapsed="false">
      <c r="A400" s="16"/>
      <c r="B400" s="17"/>
      <c r="C400" s="18"/>
      <c r="D400" s="7" t="str">
        <f aca="false">IF(B400="","",IFERROR(INDEX(المنتجات!$C$5:$C$64,MATCH(B400,المنتجات!$A$5:$A$64,0)),""))</f>
        <v/>
      </c>
      <c r="E400" s="19"/>
      <c r="F400" s="7" t="str">
        <f aca="false">IF(OR(B400="",D400=""),"",N(C400)*D400*(1-N(E400)))</f>
        <v/>
      </c>
      <c r="G400" s="7" t="str">
        <f aca="false">IF(OR(B400="",D400=""),"",N(C400)*IFERROR(INDEX(المنتجات!$B$5:$B$64,MATCH(B400,المنتجات!$A$5:$A$64,0)),0))</f>
        <v/>
      </c>
      <c r="H400" s="8" t="str">
        <f aca="false">IF(F400="","",F400-G400)</f>
        <v/>
      </c>
    </row>
    <row r="401" customFormat="false" ht="15" hidden="false" customHeight="false" outlineLevel="0" collapsed="false">
      <c r="A401" s="16"/>
      <c r="B401" s="17"/>
      <c r="C401" s="18"/>
      <c r="D401" s="7" t="str">
        <f aca="false">IF(B401="","",IFERROR(INDEX(المنتجات!$C$5:$C$64,MATCH(B401,المنتجات!$A$5:$A$64,0)),""))</f>
        <v/>
      </c>
      <c r="E401" s="19"/>
      <c r="F401" s="7" t="str">
        <f aca="false">IF(OR(B401="",D401=""),"",N(C401)*D401*(1-N(E401)))</f>
        <v/>
      </c>
      <c r="G401" s="7" t="str">
        <f aca="false">IF(OR(B401="",D401=""),"",N(C401)*IFERROR(INDEX(المنتجات!$B$5:$B$64,MATCH(B401,المنتجات!$A$5:$A$64,0)),0))</f>
        <v/>
      </c>
      <c r="H401" s="8" t="str">
        <f aca="false">IF(F401="","",F401-G401)</f>
        <v/>
      </c>
    </row>
    <row r="402" customFormat="false" ht="15" hidden="false" customHeight="false" outlineLevel="0" collapsed="false">
      <c r="A402" s="16"/>
      <c r="B402" s="17"/>
      <c r="C402" s="18"/>
      <c r="D402" s="7" t="str">
        <f aca="false">IF(B402="","",IFERROR(INDEX(المنتجات!$C$5:$C$64,MATCH(B402,المنتجات!$A$5:$A$64,0)),""))</f>
        <v/>
      </c>
      <c r="E402" s="19"/>
      <c r="F402" s="7" t="str">
        <f aca="false">IF(OR(B402="",D402=""),"",N(C402)*D402*(1-N(E402)))</f>
        <v/>
      </c>
      <c r="G402" s="7" t="str">
        <f aca="false">IF(OR(B402="",D402=""),"",N(C402)*IFERROR(INDEX(المنتجات!$B$5:$B$64,MATCH(B402,المنتجات!$A$5:$A$64,0)),0))</f>
        <v/>
      </c>
      <c r="H402" s="8" t="str">
        <f aca="false">IF(F402="","",F402-G402)</f>
        <v/>
      </c>
    </row>
    <row r="403" customFormat="false" ht="15" hidden="false" customHeight="false" outlineLevel="0" collapsed="false">
      <c r="A403" s="16"/>
      <c r="B403" s="17"/>
      <c r="C403" s="18"/>
      <c r="D403" s="7" t="str">
        <f aca="false">IF(B403="","",IFERROR(INDEX(المنتجات!$C$5:$C$64,MATCH(B403,المنتجات!$A$5:$A$64,0)),""))</f>
        <v/>
      </c>
      <c r="E403" s="19"/>
      <c r="F403" s="7" t="str">
        <f aca="false">IF(OR(B403="",D403=""),"",N(C403)*D403*(1-N(E403)))</f>
        <v/>
      </c>
      <c r="G403" s="7" t="str">
        <f aca="false">IF(OR(B403="",D403=""),"",N(C403)*IFERROR(INDEX(المنتجات!$B$5:$B$64,MATCH(B403,المنتجات!$A$5:$A$64,0)),0))</f>
        <v/>
      </c>
      <c r="H403" s="8" t="str">
        <f aca="false">IF(F403="","",F403-G403)</f>
        <v/>
      </c>
    </row>
    <row r="404" customFormat="false" ht="15" hidden="false" customHeight="false" outlineLevel="0" collapsed="false">
      <c r="A404" s="16"/>
      <c r="B404" s="17"/>
      <c r="C404" s="18"/>
      <c r="D404" s="7" t="str">
        <f aca="false">IF(B404="","",IFERROR(INDEX(المنتجات!$C$5:$C$64,MATCH(B404,المنتجات!$A$5:$A$64,0)),""))</f>
        <v/>
      </c>
      <c r="E404" s="19"/>
      <c r="F404" s="7" t="str">
        <f aca="false">IF(OR(B404="",D404=""),"",N(C404)*D404*(1-N(E404)))</f>
        <v/>
      </c>
      <c r="G404" s="7" t="str">
        <f aca="false">IF(OR(B404="",D404=""),"",N(C404)*IFERROR(INDEX(المنتجات!$B$5:$B$64,MATCH(B404,المنتجات!$A$5:$A$64,0)),0))</f>
        <v/>
      </c>
      <c r="H404" s="8" t="str">
        <f aca="false">IF(F404="","",F404-G404)</f>
        <v/>
      </c>
    </row>
    <row r="405" customFormat="false" ht="15" hidden="false" customHeight="false" outlineLevel="0" collapsed="false">
      <c r="A405" s="16"/>
      <c r="B405" s="17"/>
      <c r="C405" s="18"/>
      <c r="D405" s="7" t="str">
        <f aca="false">IF(B405="","",IFERROR(INDEX(المنتجات!$C$5:$C$64,MATCH(B405,المنتجات!$A$5:$A$64,0)),""))</f>
        <v/>
      </c>
      <c r="E405" s="19"/>
      <c r="F405" s="7" t="str">
        <f aca="false">IF(OR(B405="",D405=""),"",N(C405)*D405*(1-N(E405)))</f>
        <v/>
      </c>
      <c r="G405" s="7" t="str">
        <f aca="false">IF(OR(B405="",D405=""),"",N(C405)*IFERROR(INDEX(المنتجات!$B$5:$B$64,MATCH(B405,المنتجات!$A$5:$A$64,0)),0))</f>
        <v/>
      </c>
      <c r="H405" s="8" t="str">
        <f aca="false">IF(F405="","",F405-G405)</f>
        <v/>
      </c>
    </row>
    <row r="406" customFormat="false" ht="15" hidden="false" customHeight="false" outlineLevel="0" collapsed="false">
      <c r="A406" s="16"/>
      <c r="B406" s="17"/>
      <c r="C406" s="18"/>
      <c r="D406" s="7" t="str">
        <f aca="false">IF(B406="","",IFERROR(INDEX(المنتجات!$C$5:$C$64,MATCH(B406,المنتجات!$A$5:$A$64,0)),""))</f>
        <v/>
      </c>
      <c r="E406" s="19"/>
      <c r="F406" s="7" t="str">
        <f aca="false">IF(OR(B406="",D406=""),"",N(C406)*D406*(1-N(E406)))</f>
        <v/>
      </c>
      <c r="G406" s="7" t="str">
        <f aca="false">IF(OR(B406="",D406=""),"",N(C406)*IFERROR(INDEX(المنتجات!$B$5:$B$64,MATCH(B406,المنتجات!$A$5:$A$64,0)),0))</f>
        <v/>
      </c>
      <c r="H406" s="8" t="str">
        <f aca="false">IF(F406="","",F406-G406)</f>
        <v/>
      </c>
    </row>
    <row r="407" customFormat="false" ht="15" hidden="false" customHeight="false" outlineLevel="0" collapsed="false">
      <c r="A407" s="16"/>
      <c r="B407" s="17"/>
      <c r="C407" s="18"/>
      <c r="D407" s="7" t="str">
        <f aca="false">IF(B407="","",IFERROR(INDEX(المنتجات!$C$5:$C$64,MATCH(B407,المنتجات!$A$5:$A$64,0)),""))</f>
        <v/>
      </c>
      <c r="E407" s="19"/>
      <c r="F407" s="7" t="str">
        <f aca="false">IF(OR(B407="",D407=""),"",N(C407)*D407*(1-N(E407)))</f>
        <v/>
      </c>
      <c r="G407" s="7" t="str">
        <f aca="false">IF(OR(B407="",D407=""),"",N(C407)*IFERROR(INDEX(المنتجات!$B$5:$B$64,MATCH(B407,المنتجات!$A$5:$A$64,0)),0))</f>
        <v/>
      </c>
      <c r="H407" s="8" t="str">
        <f aca="false">IF(F407="","",F407-G407)</f>
        <v/>
      </c>
    </row>
    <row r="408" customFormat="false" ht="15" hidden="false" customHeight="false" outlineLevel="0" collapsed="false">
      <c r="A408" s="16"/>
      <c r="B408" s="17"/>
      <c r="C408" s="18"/>
      <c r="D408" s="7" t="str">
        <f aca="false">IF(B408="","",IFERROR(INDEX(المنتجات!$C$5:$C$64,MATCH(B408,المنتجات!$A$5:$A$64,0)),""))</f>
        <v/>
      </c>
      <c r="E408" s="19"/>
      <c r="F408" s="7" t="str">
        <f aca="false">IF(OR(B408="",D408=""),"",N(C408)*D408*(1-N(E408)))</f>
        <v/>
      </c>
      <c r="G408" s="7" t="str">
        <f aca="false">IF(OR(B408="",D408=""),"",N(C408)*IFERROR(INDEX(المنتجات!$B$5:$B$64,MATCH(B408,المنتجات!$A$5:$A$64,0)),0))</f>
        <v/>
      </c>
      <c r="H408" s="8" t="str">
        <f aca="false">IF(F408="","",F408-G408)</f>
        <v/>
      </c>
    </row>
    <row r="409" customFormat="false" ht="15" hidden="false" customHeight="false" outlineLevel="0" collapsed="false">
      <c r="A409" s="16"/>
      <c r="B409" s="17"/>
      <c r="C409" s="18"/>
      <c r="D409" s="7" t="str">
        <f aca="false">IF(B409="","",IFERROR(INDEX(المنتجات!$C$5:$C$64,MATCH(B409,المنتجات!$A$5:$A$64,0)),""))</f>
        <v/>
      </c>
      <c r="E409" s="19"/>
      <c r="F409" s="7" t="str">
        <f aca="false">IF(OR(B409="",D409=""),"",N(C409)*D409*(1-N(E409)))</f>
        <v/>
      </c>
      <c r="G409" s="7" t="str">
        <f aca="false">IF(OR(B409="",D409=""),"",N(C409)*IFERROR(INDEX(المنتجات!$B$5:$B$64,MATCH(B409,المنتجات!$A$5:$A$64,0)),0))</f>
        <v/>
      </c>
      <c r="H409" s="8" t="str">
        <f aca="false">IF(F409="","",F409-G409)</f>
        <v/>
      </c>
    </row>
    <row r="410" customFormat="false" ht="15" hidden="false" customHeight="false" outlineLevel="0" collapsed="false">
      <c r="A410" s="16"/>
      <c r="B410" s="17"/>
      <c r="C410" s="18"/>
      <c r="D410" s="7" t="str">
        <f aca="false">IF(B410="","",IFERROR(INDEX(المنتجات!$C$5:$C$64,MATCH(B410,المنتجات!$A$5:$A$64,0)),""))</f>
        <v/>
      </c>
      <c r="E410" s="19"/>
      <c r="F410" s="7" t="str">
        <f aca="false">IF(OR(B410="",D410=""),"",N(C410)*D410*(1-N(E410)))</f>
        <v/>
      </c>
      <c r="G410" s="7" t="str">
        <f aca="false">IF(OR(B410="",D410=""),"",N(C410)*IFERROR(INDEX(المنتجات!$B$5:$B$64,MATCH(B410,المنتجات!$A$5:$A$64,0)),0))</f>
        <v/>
      </c>
      <c r="H410" s="8" t="str">
        <f aca="false">IF(F410="","",F410-G410)</f>
        <v/>
      </c>
    </row>
    <row r="411" customFormat="false" ht="15" hidden="false" customHeight="false" outlineLevel="0" collapsed="false">
      <c r="A411" s="16"/>
      <c r="B411" s="17"/>
      <c r="C411" s="18"/>
      <c r="D411" s="7" t="str">
        <f aca="false">IF(B411="","",IFERROR(INDEX(المنتجات!$C$5:$C$64,MATCH(B411,المنتجات!$A$5:$A$64,0)),""))</f>
        <v/>
      </c>
      <c r="E411" s="19"/>
      <c r="F411" s="7" t="str">
        <f aca="false">IF(OR(B411="",D411=""),"",N(C411)*D411*(1-N(E411)))</f>
        <v/>
      </c>
      <c r="G411" s="7" t="str">
        <f aca="false">IF(OR(B411="",D411=""),"",N(C411)*IFERROR(INDEX(المنتجات!$B$5:$B$64,MATCH(B411,المنتجات!$A$5:$A$64,0)),0))</f>
        <v/>
      </c>
      <c r="H411" s="8" t="str">
        <f aca="false">IF(F411="","",F411-G411)</f>
        <v/>
      </c>
    </row>
    <row r="412" customFormat="false" ht="15" hidden="false" customHeight="false" outlineLevel="0" collapsed="false">
      <c r="A412" s="16"/>
      <c r="B412" s="17"/>
      <c r="C412" s="18"/>
      <c r="D412" s="7" t="str">
        <f aca="false">IF(B412="","",IFERROR(INDEX(المنتجات!$C$5:$C$64,MATCH(B412,المنتجات!$A$5:$A$64,0)),""))</f>
        <v/>
      </c>
      <c r="E412" s="19"/>
      <c r="F412" s="7" t="str">
        <f aca="false">IF(OR(B412="",D412=""),"",N(C412)*D412*(1-N(E412)))</f>
        <v/>
      </c>
      <c r="G412" s="7" t="str">
        <f aca="false">IF(OR(B412="",D412=""),"",N(C412)*IFERROR(INDEX(المنتجات!$B$5:$B$64,MATCH(B412,المنتجات!$A$5:$A$64,0)),0))</f>
        <v/>
      </c>
      <c r="H412" s="8" t="str">
        <f aca="false">IF(F412="","",F412-G412)</f>
        <v/>
      </c>
    </row>
    <row r="413" customFormat="false" ht="15" hidden="false" customHeight="false" outlineLevel="0" collapsed="false">
      <c r="A413" s="16"/>
      <c r="B413" s="17"/>
      <c r="C413" s="18"/>
      <c r="D413" s="7" t="str">
        <f aca="false">IF(B413="","",IFERROR(INDEX(المنتجات!$C$5:$C$64,MATCH(B413,المنتجات!$A$5:$A$64,0)),""))</f>
        <v/>
      </c>
      <c r="E413" s="19"/>
      <c r="F413" s="7" t="str">
        <f aca="false">IF(OR(B413="",D413=""),"",N(C413)*D413*(1-N(E413)))</f>
        <v/>
      </c>
      <c r="G413" s="7" t="str">
        <f aca="false">IF(OR(B413="",D413=""),"",N(C413)*IFERROR(INDEX(المنتجات!$B$5:$B$64,MATCH(B413,المنتجات!$A$5:$A$64,0)),0))</f>
        <v/>
      </c>
      <c r="H413" s="8" t="str">
        <f aca="false">IF(F413="","",F413-G413)</f>
        <v/>
      </c>
    </row>
    <row r="414" customFormat="false" ht="15" hidden="false" customHeight="false" outlineLevel="0" collapsed="false">
      <c r="A414" s="16"/>
      <c r="B414" s="17"/>
      <c r="C414" s="18"/>
      <c r="D414" s="7" t="str">
        <f aca="false">IF(B414="","",IFERROR(INDEX(المنتجات!$C$5:$C$64,MATCH(B414,المنتجات!$A$5:$A$64,0)),""))</f>
        <v/>
      </c>
      <c r="E414" s="19"/>
      <c r="F414" s="7" t="str">
        <f aca="false">IF(OR(B414="",D414=""),"",N(C414)*D414*(1-N(E414)))</f>
        <v/>
      </c>
      <c r="G414" s="7" t="str">
        <f aca="false">IF(OR(B414="",D414=""),"",N(C414)*IFERROR(INDEX(المنتجات!$B$5:$B$64,MATCH(B414,المنتجات!$A$5:$A$64,0)),0))</f>
        <v/>
      </c>
      <c r="H414" s="8" t="str">
        <f aca="false">IF(F414="","",F414-G414)</f>
        <v/>
      </c>
    </row>
    <row r="415" customFormat="false" ht="15" hidden="false" customHeight="false" outlineLevel="0" collapsed="false">
      <c r="A415" s="16"/>
      <c r="B415" s="17"/>
      <c r="C415" s="18"/>
      <c r="D415" s="7" t="str">
        <f aca="false">IF(B415="","",IFERROR(INDEX(المنتجات!$C$5:$C$64,MATCH(B415,المنتجات!$A$5:$A$64,0)),""))</f>
        <v/>
      </c>
      <c r="E415" s="19"/>
      <c r="F415" s="7" t="str">
        <f aca="false">IF(OR(B415="",D415=""),"",N(C415)*D415*(1-N(E415)))</f>
        <v/>
      </c>
      <c r="G415" s="7" t="str">
        <f aca="false">IF(OR(B415="",D415=""),"",N(C415)*IFERROR(INDEX(المنتجات!$B$5:$B$64,MATCH(B415,المنتجات!$A$5:$A$64,0)),0))</f>
        <v/>
      </c>
      <c r="H415" s="8" t="str">
        <f aca="false">IF(F415="","",F415-G415)</f>
        <v/>
      </c>
    </row>
    <row r="416" customFormat="false" ht="15" hidden="false" customHeight="false" outlineLevel="0" collapsed="false">
      <c r="A416" s="16"/>
      <c r="B416" s="17"/>
      <c r="C416" s="18"/>
      <c r="D416" s="7" t="str">
        <f aca="false">IF(B416="","",IFERROR(INDEX(المنتجات!$C$5:$C$64,MATCH(B416,المنتجات!$A$5:$A$64,0)),""))</f>
        <v/>
      </c>
      <c r="E416" s="19"/>
      <c r="F416" s="7" t="str">
        <f aca="false">IF(OR(B416="",D416=""),"",N(C416)*D416*(1-N(E416)))</f>
        <v/>
      </c>
      <c r="G416" s="7" t="str">
        <f aca="false">IF(OR(B416="",D416=""),"",N(C416)*IFERROR(INDEX(المنتجات!$B$5:$B$64,MATCH(B416,المنتجات!$A$5:$A$64,0)),0))</f>
        <v/>
      </c>
      <c r="H416" s="8" t="str">
        <f aca="false">IF(F416="","",F416-G416)</f>
        <v/>
      </c>
    </row>
    <row r="417" customFormat="false" ht="15" hidden="false" customHeight="false" outlineLevel="0" collapsed="false">
      <c r="A417" s="16"/>
      <c r="B417" s="17"/>
      <c r="C417" s="18"/>
      <c r="D417" s="7" t="str">
        <f aca="false">IF(B417="","",IFERROR(INDEX(المنتجات!$C$5:$C$64,MATCH(B417,المنتجات!$A$5:$A$64,0)),""))</f>
        <v/>
      </c>
      <c r="E417" s="19"/>
      <c r="F417" s="7" t="str">
        <f aca="false">IF(OR(B417="",D417=""),"",N(C417)*D417*(1-N(E417)))</f>
        <v/>
      </c>
      <c r="G417" s="7" t="str">
        <f aca="false">IF(OR(B417="",D417=""),"",N(C417)*IFERROR(INDEX(المنتجات!$B$5:$B$64,MATCH(B417,المنتجات!$A$5:$A$64,0)),0))</f>
        <v/>
      </c>
      <c r="H417" s="8" t="str">
        <f aca="false">IF(F417="","",F417-G417)</f>
        <v/>
      </c>
    </row>
    <row r="418" customFormat="false" ht="15" hidden="false" customHeight="false" outlineLevel="0" collapsed="false">
      <c r="A418" s="16"/>
      <c r="B418" s="17"/>
      <c r="C418" s="18"/>
      <c r="D418" s="7" t="str">
        <f aca="false">IF(B418="","",IFERROR(INDEX(المنتجات!$C$5:$C$64,MATCH(B418,المنتجات!$A$5:$A$64,0)),""))</f>
        <v/>
      </c>
      <c r="E418" s="19"/>
      <c r="F418" s="7" t="str">
        <f aca="false">IF(OR(B418="",D418=""),"",N(C418)*D418*(1-N(E418)))</f>
        <v/>
      </c>
      <c r="G418" s="7" t="str">
        <f aca="false">IF(OR(B418="",D418=""),"",N(C418)*IFERROR(INDEX(المنتجات!$B$5:$B$64,MATCH(B418,المنتجات!$A$5:$A$64,0)),0))</f>
        <v/>
      </c>
      <c r="H418" s="8" t="str">
        <f aca="false">IF(F418="","",F418-G418)</f>
        <v/>
      </c>
    </row>
    <row r="419" customFormat="false" ht="15" hidden="false" customHeight="false" outlineLevel="0" collapsed="false">
      <c r="A419" s="16"/>
      <c r="B419" s="17"/>
      <c r="C419" s="18"/>
      <c r="D419" s="7" t="str">
        <f aca="false">IF(B419="","",IFERROR(INDEX(المنتجات!$C$5:$C$64,MATCH(B419,المنتجات!$A$5:$A$64,0)),""))</f>
        <v/>
      </c>
      <c r="E419" s="19"/>
      <c r="F419" s="7" t="str">
        <f aca="false">IF(OR(B419="",D419=""),"",N(C419)*D419*(1-N(E419)))</f>
        <v/>
      </c>
      <c r="G419" s="7" t="str">
        <f aca="false">IF(OR(B419="",D419=""),"",N(C419)*IFERROR(INDEX(المنتجات!$B$5:$B$64,MATCH(B419,المنتجات!$A$5:$A$64,0)),0))</f>
        <v/>
      </c>
      <c r="H419" s="8" t="str">
        <f aca="false">IF(F419="","",F419-G419)</f>
        <v/>
      </c>
    </row>
    <row r="420" customFormat="false" ht="15" hidden="false" customHeight="false" outlineLevel="0" collapsed="false">
      <c r="A420" s="16"/>
      <c r="B420" s="17"/>
      <c r="C420" s="18"/>
      <c r="D420" s="7" t="str">
        <f aca="false">IF(B420="","",IFERROR(INDEX(المنتجات!$C$5:$C$64,MATCH(B420,المنتجات!$A$5:$A$64,0)),""))</f>
        <v/>
      </c>
      <c r="E420" s="19"/>
      <c r="F420" s="7" t="str">
        <f aca="false">IF(OR(B420="",D420=""),"",N(C420)*D420*(1-N(E420)))</f>
        <v/>
      </c>
      <c r="G420" s="7" t="str">
        <f aca="false">IF(OR(B420="",D420=""),"",N(C420)*IFERROR(INDEX(المنتجات!$B$5:$B$64,MATCH(B420,المنتجات!$A$5:$A$64,0)),0))</f>
        <v/>
      </c>
      <c r="H420" s="8" t="str">
        <f aca="false">IF(F420="","",F420-G420)</f>
        <v/>
      </c>
    </row>
    <row r="421" customFormat="false" ht="15" hidden="false" customHeight="false" outlineLevel="0" collapsed="false">
      <c r="A421" s="16"/>
      <c r="B421" s="17"/>
      <c r="C421" s="18"/>
      <c r="D421" s="7" t="str">
        <f aca="false">IF(B421="","",IFERROR(INDEX(المنتجات!$C$5:$C$64,MATCH(B421,المنتجات!$A$5:$A$64,0)),""))</f>
        <v/>
      </c>
      <c r="E421" s="19"/>
      <c r="F421" s="7" t="str">
        <f aca="false">IF(OR(B421="",D421=""),"",N(C421)*D421*(1-N(E421)))</f>
        <v/>
      </c>
      <c r="G421" s="7" t="str">
        <f aca="false">IF(OR(B421="",D421=""),"",N(C421)*IFERROR(INDEX(المنتجات!$B$5:$B$64,MATCH(B421,المنتجات!$A$5:$A$64,0)),0))</f>
        <v/>
      </c>
      <c r="H421" s="8" t="str">
        <f aca="false">IF(F421="","",F421-G421)</f>
        <v/>
      </c>
    </row>
    <row r="422" customFormat="false" ht="15" hidden="false" customHeight="false" outlineLevel="0" collapsed="false">
      <c r="A422" s="16"/>
      <c r="B422" s="17"/>
      <c r="C422" s="18"/>
      <c r="D422" s="7" t="str">
        <f aca="false">IF(B422="","",IFERROR(INDEX(المنتجات!$C$5:$C$64,MATCH(B422,المنتجات!$A$5:$A$64,0)),""))</f>
        <v/>
      </c>
      <c r="E422" s="19"/>
      <c r="F422" s="7" t="str">
        <f aca="false">IF(OR(B422="",D422=""),"",N(C422)*D422*(1-N(E422)))</f>
        <v/>
      </c>
      <c r="G422" s="7" t="str">
        <f aca="false">IF(OR(B422="",D422=""),"",N(C422)*IFERROR(INDEX(المنتجات!$B$5:$B$64,MATCH(B422,المنتجات!$A$5:$A$64,0)),0))</f>
        <v/>
      </c>
      <c r="H422" s="8" t="str">
        <f aca="false">IF(F422="","",F422-G422)</f>
        <v/>
      </c>
    </row>
    <row r="423" customFormat="false" ht="15" hidden="false" customHeight="false" outlineLevel="0" collapsed="false">
      <c r="A423" s="16"/>
      <c r="B423" s="17"/>
      <c r="C423" s="18"/>
      <c r="D423" s="7" t="str">
        <f aca="false">IF(B423="","",IFERROR(INDEX(المنتجات!$C$5:$C$64,MATCH(B423,المنتجات!$A$5:$A$64,0)),""))</f>
        <v/>
      </c>
      <c r="E423" s="19"/>
      <c r="F423" s="7" t="str">
        <f aca="false">IF(OR(B423="",D423=""),"",N(C423)*D423*(1-N(E423)))</f>
        <v/>
      </c>
      <c r="G423" s="7" t="str">
        <f aca="false">IF(OR(B423="",D423=""),"",N(C423)*IFERROR(INDEX(المنتجات!$B$5:$B$64,MATCH(B423,المنتجات!$A$5:$A$64,0)),0))</f>
        <v/>
      </c>
      <c r="H423" s="8" t="str">
        <f aca="false">IF(F423="","",F423-G423)</f>
        <v/>
      </c>
    </row>
    <row r="424" customFormat="false" ht="15" hidden="false" customHeight="false" outlineLevel="0" collapsed="false">
      <c r="A424" s="16"/>
      <c r="B424" s="17"/>
      <c r="C424" s="18"/>
      <c r="D424" s="7" t="str">
        <f aca="false">IF(B424="","",IFERROR(INDEX(المنتجات!$C$5:$C$64,MATCH(B424,المنتجات!$A$5:$A$64,0)),""))</f>
        <v/>
      </c>
      <c r="E424" s="19"/>
      <c r="F424" s="7" t="str">
        <f aca="false">IF(OR(B424="",D424=""),"",N(C424)*D424*(1-N(E424)))</f>
        <v/>
      </c>
      <c r="G424" s="7" t="str">
        <f aca="false">IF(OR(B424="",D424=""),"",N(C424)*IFERROR(INDEX(المنتجات!$B$5:$B$64,MATCH(B424,المنتجات!$A$5:$A$64,0)),0))</f>
        <v/>
      </c>
      <c r="H424" s="8" t="str">
        <f aca="false">IF(F424="","",F424-G424)</f>
        <v/>
      </c>
    </row>
    <row r="425" customFormat="false" ht="15" hidden="false" customHeight="false" outlineLevel="0" collapsed="false">
      <c r="A425" s="16"/>
      <c r="B425" s="17"/>
      <c r="C425" s="18"/>
      <c r="D425" s="7" t="str">
        <f aca="false">IF(B425="","",IFERROR(INDEX(المنتجات!$C$5:$C$64,MATCH(B425,المنتجات!$A$5:$A$64,0)),""))</f>
        <v/>
      </c>
      <c r="E425" s="19"/>
      <c r="F425" s="7" t="str">
        <f aca="false">IF(OR(B425="",D425=""),"",N(C425)*D425*(1-N(E425)))</f>
        <v/>
      </c>
      <c r="G425" s="7" t="str">
        <f aca="false">IF(OR(B425="",D425=""),"",N(C425)*IFERROR(INDEX(المنتجات!$B$5:$B$64,MATCH(B425,المنتجات!$A$5:$A$64,0)),0))</f>
        <v/>
      </c>
      <c r="H425" s="8" t="str">
        <f aca="false">IF(F425="","",F425-G425)</f>
        <v/>
      </c>
    </row>
    <row r="426" customFormat="false" ht="15" hidden="false" customHeight="false" outlineLevel="0" collapsed="false">
      <c r="A426" s="16"/>
      <c r="B426" s="17"/>
      <c r="C426" s="18"/>
      <c r="D426" s="7" t="str">
        <f aca="false">IF(B426="","",IFERROR(INDEX(المنتجات!$C$5:$C$64,MATCH(B426,المنتجات!$A$5:$A$64,0)),""))</f>
        <v/>
      </c>
      <c r="E426" s="19"/>
      <c r="F426" s="7" t="str">
        <f aca="false">IF(OR(B426="",D426=""),"",N(C426)*D426*(1-N(E426)))</f>
        <v/>
      </c>
      <c r="G426" s="7" t="str">
        <f aca="false">IF(OR(B426="",D426=""),"",N(C426)*IFERROR(INDEX(المنتجات!$B$5:$B$64,MATCH(B426,المنتجات!$A$5:$A$64,0)),0))</f>
        <v/>
      </c>
      <c r="H426" s="8" t="str">
        <f aca="false">IF(F426="","",F426-G426)</f>
        <v/>
      </c>
    </row>
    <row r="427" customFormat="false" ht="15" hidden="false" customHeight="false" outlineLevel="0" collapsed="false">
      <c r="A427" s="16"/>
      <c r="B427" s="17"/>
      <c r="C427" s="18"/>
      <c r="D427" s="7" t="str">
        <f aca="false">IF(B427="","",IFERROR(INDEX(المنتجات!$C$5:$C$64,MATCH(B427,المنتجات!$A$5:$A$64,0)),""))</f>
        <v/>
      </c>
      <c r="E427" s="19"/>
      <c r="F427" s="7" t="str">
        <f aca="false">IF(OR(B427="",D427=""),"",N(C427)*D427*(1-N(E427)))</f>
        <v/>
      </c>
      <c r="G427" s="7" t="str">
        <f aca="false">IF(OR(B427="",D427=""),"",N(C427)*IFERROR(INDEX(المنتجات!$B$5:$B$64,MATCH(B427,المنتجات!$A$5:$A$64,0)),0))</f>
        <v/>
      </c>
      <c r="H427" s="8" t="str">
        <f aca="false">IF(F427="","",F427-G427)</f>
        <v/>
      </c>
    </row>
    <row r="428" customFormat="false" ht="15" hidden="false" customHeight="false" outlineLevel="0" collapsed="false">
      <c r="A428" s="16"/>
      <c r="B428" s="17"/>
      <c r="C428" s="18"/>
      <c r="D428" s="7" t="str">
        <f aca="false">IF(B428="","",IFERROR(INDEX(المنتجات!$C$5:$C$64,MATCH(B428,المنتجات!$A$5:$A$64,0)),""))</f>
        <v/>
      </c>
      <c r="E428" s="19"/>
      <c r="F428" s="7" t="str">
        <f aca="false">IF(OR(B428="",D428=""),"",N(C428)*D428*(1-N(E428)))</f>
        <v/>
      </c>
      <c r="G428" s="7" t="str">
        <f aca="false">IF(OR(B428="",D428=""),"",N(C428)*IFERROR(INDEX(المنتجات!$B$5:$B$64,MATCH(B428,المنتجات!$A$5:$A$64,0)),0))</f>
        <v/>
      </c>
      <c r="H428" s="8" t="str">
        <f aca="false">IF(F428="","",F428-G428)</f>
        <v/>
      </c>
    </row>
    <row r="429" customFormat="false" ht="15" hidden="false" customHeight="false" outlineLevel="0" collapsed="false">
      <c r="A429" s="16"/>
      <c r="B429" s="17"/>
      <c r="C429" s="18"/>
      <c r="D429" s="7" t="str">
        <f aca="false">IF(B429="","",IFERROR(INDEX(المنتجات!$C$5:$C$64,MATCH(B429,المنتجات!$A$5:$A$64,0)),""))</f>
        <v/>
      </c>
      <c r="E429" s="19"/>
      <c r="F429" s="7" t="str">
        <f aca="false">IF(OR(B429="",D429=""),"",N(C429)*D429*(1-N(E429)))</f>
        <v/>
      </c>
      <c r="G429" s="7" t="str">
        <f aca="false">IF(OR(B429="",D429=""),"",N(C429)*IFERROR(INDEX(المنتجات!$B$5:$B$64,MATCH(B429,المنتجات!$A$5:$A$64,0)),0))</f>
        <v/>
      </c>
      <c r="H429" s="8" t="str">
        <f aca="false">IF(F429="","",F429-G429)</f>
        <v/>
      </c>
    </row>
    <row r="430" customFormat="false" ht="15" hidden="false" customHeight="false" outlineLevel="0" collapsed="false">
      <c r="A430" s="16"/>
      <c r="B430" s="17"/>
      <c r="C430" s="18"/>
      <c r="D430" s="7" t="str">
        <f aca="false">IF(B430="","",IFERROR(INDEX(المنتجات!$C$5:$C$64,MATCH(B430,المنتجات!$A$5:$A$64,0)),""))</f>
        <v/>
      </c>
      <c r="E430" s="19"/>
      <c r="F430" s="7" t="str">
        <f aca="false">IF(OR(B430="",D430=""),"",N(C430)*D430*(1-N(E430)))</f>
        <v/>
      </c>
      <c r="G430" s="7" t="str">
        <f aca="false">IF(OR(B430="",D430=""),"",N(C430)*IFERROR(INDEX(المنتجات!$B$5:$B$64,MATCH(B430,المنتجات!$A$5:$A$64,0)),0))</f>
        <v/>
      </c>
      <c r="H430" s="8" t="str">
        <f aca="false">IF(F430="","",F430-G430)</f>
        <v/>
      </c>
    </row>
    <row r="431" customFormat="false" ht="15" hidden="false" customHeight="false" outlineLevel="0" collapsed="false">
      <c r="A431" s="16"/>
      <c r="B431" s="17"/>
      <c r="C431" s="18"/>
      <c r="D431" s="7" t="str">
        <f aca="false">IF(B431="","",IFERROR(INDEX(المنتجات!$C$5:$C$64,MATCH(B431,المنتجات!$A$5:$A$64,0)),""))</f>
        <v/>
      </c>
      <c r="E431" s="19"/>
      <c r="F431" s="7" t="str">
        <f aca="false">IF(OR(B431="",D431=""),"",N(C431)*D431*(1-N(E431)))</f>
        <v/>
      </c>
      <c r="G431" s="7" t="str">
        <f aca="false">IF(OR(B431="",D431=""),"",N(C431)*IFERROR(INDEX(المنتجات!$B$5:$B$64,MATCH(B431,المنتجات!$A$5:$A$64,0)),0))</f>
        <v/>
      </c>
      <c r="H431" s="8" t="str">
        <f aca="false">IF(F431="","",F431-G431)</f>
        <v/>
      </c>
    </row>
    <row r="432" customFormat="false" ht="15" hidden="false" customHeight="false" outlineLevel="0" collapsed="false">
      <c r="A432" s="16"/>
      <c r="B432" s="17"/>
      <c r="C432" s="18"/>
      <c r="D432" s="7" t="str">
        <f aca="false">IF(B432="","",IFERROR(INDEX(المنتجات!$C$5:$C$64,MATCH(B432,المنتجات!$A$5:$A$64,0)),""))</f>
        <v/>
      </c>
      <c r="E432" s="19"/>
      <c r="F432" s="7" t="str">
        <f aca="false">IF(OR(B432="",D432=""),"",N(C432)*D432*(1-N(E432)))</f>
        <v/>
      </c>
      <c r="G432" s="7" t="str">
        <f aca="false">IF(OR(B432="",D432=""),"",N(C432)*IFERROR(INDEX(المنتجات!$B$5:$B$64,MATCH(B432,المنتجات!$A$5:$A$64,0)),0))</f>
        <v/>
      </c>
      <c r="H432" s="8" t="str">
        <f aca="false">IF(F432="","",F432-G432)</f>
        <v/>
      </c>
    </row>
    <row r="433" customFormat="false" ht="15" hidden="false" customHeight="false" outlineLevel="0" collapsed="false">
      <c r="A433" s="16"/>
      <c r="B433" s="17"/>
      <c r="C433" s="18"/>
      <c r="D433" s="7" t="str">
        <f aca="false">IF(B433="","",IFERROR(INDEX(المنتجات!$C$5:$C$64,MATCH(B433,المنتجات!$A$5:$A$64,0)),""))</f>
        <v/>
      </c>
      <c r="E433" s="19"/>
      <c r="F433" s="7" t="str">
        <f aca="false">IF(OR(B433="",D433=""),"",N(C433)*D433*(1-N(E433)))</f>
        <v/>
      </c>
      <c r="G433" s="7" t="str">
        <f aca="false">IF(OR(B433="",D433=""),"",N(C433)*IFERROR(INDEX(المنتجات!$B$5:$B$64,MATCH(B433,المنتجات!$A$5:$A$64,0)),0))</f>
        <v/>
      </c>
      <c r="H433" s="8" t="str">
        <f aca="false">IF(F433="","",F433-G433)</f>
        <v/>
      </c>
    </row>
    <row r="434" customFormat="false" ht="15" hidden="false" customHeight="false" outlineLevel="0" collapsed="false">
      <c r="A434" s="16"/>
      <c r="B434" s="17"/>
      <c r="C434" s="18"/>
      <c r="D434" s="7" t="str">
        <f aca="false">IF(B434="","",IFERROR(INDEX(المنتجات!$C$5:$C$64,MATCH(B434,المنتجات!$A$5:$A$64,0)),""))</f>
        <v/>
      </c>
      <c r="E434" s="19"/>
      <c r="F434" s="7" t="str">
        <f aca="false">IF(OR(B434="",D434=""),"",N(C434)*D434*(1-N(E434)))</f>
        <v/>
      </c>
      <c r="G434" s="7" t="str">
        <f aca="false">IF(OR(B434="",D434=""),"",N(C434)*IFERROR(INDEX(المنتجات!$B$5:$B$64,MATCH(B434,المنتجات!$A$5:$A$64,0)),0))</f>
        <v/>
      </c>
      <c r="H434" s="8" t="str">
        <f aca="false">IF(F434="","",F434-G434)</f>
        <v/>
      </c>
    </row>
    <row r="435" customFormat="false" ht="15" hidden="false" customHeight="false" outlineLevel="0" collapsed="false">
      <c r="A435" s="16"/>
      <c r="B435" s="17"/>
      <c r="C435" s="18"/>
      <c r="D435" s="7" t="str">
        <f aca="false">IF(B435="","",IFERROR(INDEX(المنتجات!$C$5:$C$64,MATCH(B435,المنتجات!$A$5:$A$64,0)),""))</f>
        <v/>
      </c>
      <c r="E435" s="19"/>
      <c r="F435" s="7" t="str">
        <f aca="false">IF(OR(B435="",D435=""),"",N(C435)*D435*(1-N(E435)))</f>
        <v/>
      </c>
      <c r="G435" s="7" t="str">
        <f aca="false">IF(OR(B435="",D435=""),"",N(C435)*IFERROR(INDEX(المنتجات!$B$5:$B$64,MATCH(B435,المنتجات!$A$5:$A$64,0)),0))</f>
        <v/>
      </c>
      <c r="H435" s="8" t="str">
        <f aca="false">IF(F435="","",F435-G435)</f>
        <v/>
      </c>
    </row>
    <row r="436" customFormat="false" ht="15" hidden="false" customHeight="false" outlineLevel="0" collapsed="false">
      <c r="A436" s="16"/>
      <c r="B436" s="17"/>
      <c r="C436" s="18"/>
      <c r="D436" s="7" t="str">
        <f aca="false">IF(B436="","",IFERROR(INDEX(المنتجات!$C$5:$C$64,MATCH(B436,المنتجات!$A$5:$A$64,0)),""))</f>
        <v/>
      </c>
      <c r="E436" s="19"/>
      <c r="F436" s="7" t="str">
        <f aca="false">IF(OR(B436="",D436=""),"",N(C436)*D436*(1-N(E436)))</f>
        <v/>
      </c>
      <c r="G436" s="7" t="str">
        <f aca="false">IF(OR(B436="",D436=""),"",N(C436)*IFERROR(INDEX(المنتجات!$B$5:$B$64,MATCH(B436,المنتجات!$A$5:$A$64,0)),0))</f>
        <v/>
      </c>
      <c r="H436" s="8" t="str">
        <f aca="false">IF(F436="","",F436-G436)</f>
        <v/>
      </c>
    </row>
    <row r="437" customFormat="false" ht="15" hidden="false" customHeight="false" outlineLevel="0" collapsed="false">
      <c r="A437" s="16"/>
      <c r="B437" s="17"/>
      <c r="C437" s="18"/>
      <c r="D437" s="7" t="str">
        <f aca="false">IF(B437="","",IFERROR(INDEX(المنتجات!$C$5:$C$64,MATCH(B437,المنتجات!$A$5:$A$64,0)),""))</f>
        <v/>
      </c>
      <c r="E437" s="19"/>
      <c r="F437" s="7" t="str">
        <f aca="false">IF(OR(B437="",D437=""),"",N(C437)*D437*(1-N(E437)))</f>
        <v/>
      </c>
      <c r="G437" s="7" t="str">
        <f aca="false">IF(OR(B437="",D437=""),"",N(C437)*IFERROR(INDEX(المنتجات!$B$5:$B$64,MATCH(B437,المنتجات!$A$5:$A$64,0)),0))</f>
        <v/>
      </c>
      <c r="H437" s="8" t="str">
        <f aca="false">IF(F437="","",F437-G437)</f>
        <v/>
      </c>
    </row>
    <row r="438" customFormat="false" ht="15" hidden="false" customHeight="false" outlineLevel="0" collapsed="false">
      <c r="A438" s="16"/>
      <c r="B438" s="17"/>
      <c r="C438" s="18"/>
      <c r="D438" s="7" t="str">
        <f aca="false">IF(B438="","",IFERROR(INDEX(المنتجات!$C$5:$C$64,MATCH(B438,المنتجات!$A$5:$A$64,0)),""))</f>
        <v/>
      </c>
      <c r="E438" s="19"/>
      <c r="F438" s="7" t="str">
        <f aca="false">IF(OR(B438="",D438=""),"",N(C438)*D438*(1-N(E438)))</f>
        <v/>
      </c>
      <c r="G438" s="7" t="str">
        <f aca="false">IF(OR(B438="",D438=""),"",N(C438)*IFERROR(INDEX(المنتجات!$B$5:$B$64,MATCH(B438,المنتجات!$A$5:$A$64,0)),0))</f>
        <v/>
      </c>
      <c r="H438" s="8" t="str">
        <f aca="false">IF(F438="","",F438-G438)</f>
        <v/>
      </c>
    </row>
    <row r="439" customFormat="false" ht="15" hidden="false" customHeight="false" outlineLevel="0" collapsed="false">
      <c r="A439" s="16"/>
      <c r="B439" s="17"/>
      <c r="C439" s="18"/>
      <c r="D439" s="7" t="str">
        <f aca="false">IF(B439="","",IFERROR(INDEX(المنتجات!$C$5:$C$64,MATCH(B439,المنتجات!$A$5:$A$64,0)),""))</f>
        <v/>
      </c>
      <c r="E439" s="19"/>
      <c r="F439" s="7" t="str">
        <f aca="false">IF(OR(B439="",D439=""),"",N(C439)*D439*(1-N(E439)))</f>
        <v/>
      </c>
      <c r="G439" s="7" t="str">
        <f aca="false">IF(OR(B439="",D439=""),"",N(C439)*IFERROR(INDEX(المنتجات!$B$5:$B$64,MATCH(B439,المنتجات!$A$5:$A$64,0)),0))</f>
        <v/>
      </c>
      <c r="H439" s="8" t="str">
        <f aca="false">IF(F439="","",F439-G439)</f>
        <v/>
      </c>
    </row>
    <row r="440" customFormat="false" ht="15" hidden="false" customHeight="false" outlineLevel="0" collapsed="false">
      <c r="A440" s="16"/>
      <c r="B440" s="17"/>
      <c r="C440" s="18"/>
      <c r="D440" s="7" t="str">
        <f aca="false">IF(B440="","",IFERROR(INDEX(المنتجات!$C$5:$C$64,MATCH(B440,المنتجات!$A$5:$A$64,0)),""))</f>
        <v/>
      </c>
      <c r="E440" s="19"/>
      <c r="F440" s="7" t="str">
        <f aca="false">IF(OR(B440="",D440=""),"",N(C440)*D440*(1-N(E440)))</f>
        <v/>
      </c>
      <c r="G440" s="7" t="str">
        <f aca="false">IF(OR(B440="",D440=""),"",N(C440)*IFERROR(INDEX(المنتجات!$B$5:$B$64,MATCH(B440,المنتجات!$A$5:$A$64,0)),0))</f>
        <v/>
      </c>
      <c r="H440" s="8" t="str">
        <f aca="false">IF(F440="","",F440-G440)</f>
        <v/>
      </c>
    </row>
    <row r="441" customFormat="false" ht="15" hidden="false" customHeight="false" outlineLevel="0" collapsed="false">
      <c r="A441" s="16"/>
      <c r="B441" s="17"/>
      <c r="C441" s="18"/>
      <c r="D441" s="7" t="str">
        <f aca="false">IF(B441="","",IFERROR(INDEX(المنتجات!$C$5:$C$64,MATCH(B441,المنتجات!$A$5:$A$64,0)),""))</f>
        <v/>
      </c>
      <c r="E441" s="19"/>
      <c r="F441" s="7" t="str">
        <f aca="false">IF(OR(B441="",D441=""),"",N(C441)*D441*(1-N(E441)))</f>
        <v/>
      </c>
      <c r="G441" s="7" t="str">
        <f aca="false">IF(OR(B441="",D441=""),"",N(C441)*IFERROR(INDEX(المنتجات!$B$5:$B$64,MATCH(B441,المنتجات!$A$5:$A$64,0)),0))</f>
        <v/>
      </c>
      <c r="H441" s="8" t="str">
        <f aca="false">IF(F441="","",F441-G441)</f>
        <v/>
      </c>
    </row>
    <row r="442" customFormat="false" ht="15" hidden="false" customHeight="false" outlineLevel="0" collapsed="false">
      <c r="A442" s="16"/>
      <c r="B442" s="17"/>
      <c r="C442" s="18"/>
      <c r="D442" s="7" t="str">
        <f aca="false">IF(B442="","",IFERROR(INDEX(المنتجات!$C$5:$C$64,MATCH(B442,المنتجات!$A$5:$A$64,0)),""))</f>
        <v/>
      </c>
      <c r="E442" s="19"/>
      <c r="F442" s="7" t="str">
        <f aca="false">IF(OR(B442="",D442=""),"",N(C442)*D442*(1-N(E442)))</f>
        <v/>
      </c>
      <c r="G442" s="7" t="str">
        <f aca="false">IF(OR(B442="",D442=""),"",N(C442)*IFERROR(INDEX(المنتجات!$B$5:$B$64,MATCH(B442,المنتجات!$A$5:$A$64,0)),0))</f>
        <v/>
      </c>
      <c r="H442" s="8" t="str">
        <f aca="false">IF(F442="","",F442-G442)</f>
        <v/>
      </c>
    </row>
    <row r="443" customFormat="false" ht="15" hidden="false" customHeight="false" outlineLevel="0" collapsed="false">
      <c r="A443" s="16"/>
      <c r="B443" s="17"/>
      <c r="C443" s="18"/>
      <c r="D443" s="7" t="str">
        <f aca="false">IF(B443="","",IFERROR(INDEX(المنتجات!$C$5:$C$64,MATCH(B443,المنتجات!$A$5:$A$64,0)),""))</f>
        <v/>
      </c>
      <c r="E443" s="19"/>
      <c r="F443" s="7" t="str">
        <f aca="false">IF(OR(B443="",D443=""),"",N(C443)*D443*(1-N(E443)))</f>
        <v/>
      </c>
      <c r="G443" s="7" t="str">
        <f aca="false">IF(OR(B443="",D443=""),"",N(C443)*IFERROR(INDEX(المنتجات!$B$5:$B$64,MATCH(B443,المنتجات!$A$5:$A$64,0)),0))</f>
        <v/>
      </c>
      <c r="H443" s="8" t="str">
        <f aca="false">IF(F443="","",F443-G443)</f>
        <v/>
      </c>
    </row>
    <row r="444" customFormat="false" ht="15" hidden="false" customHeight="false" outlineLevel="0" collapsed="false">
      <c r="A444" s="16"/>
      <c r="B444" s="17"/>
      <c r="C444" s="18"/>
      <c r="D444" s="7" t="str">
        <f aca="false">IF(B444="","",IFERROR(INDEX(المنتجات!$C$5:$C$64,MATCH(B444,المنتجات!$A$5:$A$64,0)),""))</f>
        <v/>
      </c>
      <c r="E444" s="19"/>
      <c r="F444" s="7" t="str">
        <f aca="false">IF(OR(B444="",D444=""),"",N(C444)*D444*(1-N(E444)))</f>
        <v/>
      </c>
      <c r="G444" s="7" t="str">
        <f aca="false">IF(OR(B444="",D444=""),"",N(C444)*IFERROR(INDEX(المنتجات!$B$5:$B$64,MATCH(B444,المنتجات!$A$5:$A$64,0)),0))</f>
        <v/>
      </c>
      <c r="H444" s="8" t="str">
        <f aca="false">IF(F444="","",F444-G444)</f>
        <v/>
      </c>
    </row>
    <row r="445" customFormat="false" ht="15" hidden="false" customHeight="false" outlineLevel="0" collapsed="false">
      <c r="A445" s="16"/>
      <c r="B445" s="17"/>
      <c r="C445" s="18"/>
      <c r="D445" s="7" t="str">
        <f aca="false">IF(B445="","",IFERROR(INDEX(المنتجات!$C$5:$C$64,MATCH(B445,المنتجات!$A$5:$A$64,0)),""))</f>
        <v/>
      </c>
      <c r="E445" s="19"/>
      <c r="F445" s="7" t="str">
        <f aca="false">IF(OR(B445="",D445=""),"",N(C445)*D445*(1-N(E445)))</f>
        <v/>
      </c>
      <c r="G445" s="7" t="str">
        <f aca="false">IF(OR(B445="",D445=""),"",N(C445)*IFERROR(INDEX(المنتجات!$B$5:$B$64,MATCH(B445,المنتجات!$A$5:$A$64,0)),0))</f>
        <v/>
      </c>
      <c r="H445" s="8" t="str">
        <f aca="false">IF(F445="","",F445-G445)</f>
        <v/>
      </c>
    </row>
    <row r="446" customFormat="false" ht="15" hidden="false" customHeight="false" outlineLevel="0" collapsed="false">
      <c r="A446" s="16"/>
      <c r="B446" s="17"/>
      <c r="C446" s="18"/>
      <c r="D446" s="7" t="str">
        <f aca="false">IF(B446="","",IFERROR(INDEX(المنتجات!$C$5:$C$64,MATCH(B446,المنتجات!$A$5:$A$64,0)),""))</f>
        <v/>
      </c>
      <c r="E446" s="19"/>
      <c r="F446" s="7" t="str">
        <f aca="false">IF(OR(B446="",D446=""),"",N(C446)*D446*(1-N(E446)))</f>
        <v/>
      </c>
      <c r="G446" s="7" t="str">
        <f aca="false">IF(OR(B446="",D446=""),"",N(C446)*IFERROR(INDEX(المنتجات!$B$5:$B$64,MATCH(B446,المنتجات!$A$5:$A$64,0)),0))</f>
        <v/>
      </c>
      <c r="H446" s="8" t="str">
        <f aca="false">IF(F446="","",F446-G446)</f>
        <v/>
      </c>
    </row>
    <row r="447" customFormat="false" ht="15" hidden="false" customHeight="false" outlineLevel="0" collapsed="false">
      <c r="A447" s="16"/>
      <c r="B447" s="17"/>
      <c r="C447" s="18"/>
      <c r="D447" s="7" t="str">
        <f aca="false">IF(B447="","",IFERROR(INDEX(المنتجات!$C$5:$C$64,MATCH(B447,المنتجات!$A$5:$A$64,0)),""))</f>
        <v/>
      </c>
      <c r="E447" s="19"/>
      <c r="F447" s="7" t="str">
        <f aca="false">IF(OR(B447="",D447=""),"",N(C447)*D447*(1-N(E447)))</f>
        <v/>
      </c>
      <c r="G447" s="7" t="str">
        <f aca="false">IF(OR(B447="",D447=""),"",N(C447)*IFERROR(INDEX(المنتجات!$B$5:$B$64,MATCH(B447,المنتجات!$A$5:$A$64,0)),0))</f>
        <v/>
      </c>
      <c r="H447" s="8" t="str">
        <f aca="false">IF(F447="","",F447-G447)</f>
        <v/>
      </c>
    </row>
    <row r="448" customFormat="false" ht="15" hidden="false" customHeight="false" outlineLevel="0" collapsed="false">
      <c r="A448" s="16"/>
      <c r="B448" s="17"/>
      <c r="C448" s="18"/>
      <c r="D448" s="7" t="str">
        <f aca="false">IF(B448="","",IFERROR(INDEX(المنتجات!$C$5:$C$64,MATCH(B448,المنتجات!$A$5:$A$64,0)),""))</f>
        <v/>
      </c>
      <c r="E448" s="19"/>
      <c r="F448" s="7" t="str">
        <f aca="false">IF(OR(B448="",D448=""),"",N(C448)*D448*(1-N(E448)))</f>
        <v/>
      </c>
      <c r="G448" s="7" t="str">
        <f aca="false">IF(OR(B448="",D448=""),"",N(C448)*IFERROR(INDEX(المنتجات!$B$5:$B$64,MATCH(B448,المنتجات!$A$5:$A$64,0)),0))</f>
        <v/>
      </c>
      <c r="H448" s="8" t="str">
        <f aca="false">IF(F448="","",F448-G448)</f>
        <v/>
      </c>
    </row>
    <row r="449" customFormat="false" ht="15" hidden="false" customHeight="false" outlineLevel="0" collapsed="false">
      <c r="A449" s="16"/>
      <c r="B449" s="17"/>
      <c r="C449" s="18"/>
      <c r="D449" s="7" t="str">
        <f aca="false">IF(B449="","",IFERROR(INDEX(المنتجات!$C$5:$C$64,MATCH(B449,المنتجات!$A$5:$A$64,0)),""))</f>
        <v/>
      </c>
      <c r="E449" s="19"/>
      <c r="F449" s="7" t="str">
        <f aca="false">IF(OR(B449="",D449=""),"",N(C449)*D449*(1-N(E449)))</f>
        <v/>
      </c>
      <c r="G449" s="7" t="str">
        <f aca="false">IF(OR(B449="",D449=""),"",N(C449)*IFERROR(INDEX(المنتجات!$B$5:$B$64,MATCH(B449,المنتجات!$A$5:$A$64,0)),0))</f>
        <v/>
      </c>
      <c r="H449" s="8" t="str">
        <f aca="false">IF(F449="","",F449-G449)</f>
        <v/>
      </c>
    </row>
    <row r="450" customFormat="false" ht="15" hidden="false" customHeight="false" outlineLevel="0" collapsed="false">
      <c r="A450" s="16"/>
      <c r="B450" s="17"/>
      <c r="C450" s="18"/>
      <c r="D450" s="7" t="str">
        <f aca="false">IF(B450="","",IFERROR(INDEX(المنتجات!$C$5:$C$64,MATCH(B450,المنتجات!$A$5:$A$64,0)),""))</f>
        <v/>
      </c>
      <c r="E450" s="19"/>
      <c r="F450" s="7" t="str">
        <f aca="false">IF(OR(B450="",D450=""),"",N(C450)*D450*(1-N(E450)))</f>
        <v/>
      </c>
      <c r="G450" s="7" t="str">
        <f aca="false">IF(OR(B450="",D450=""),"",N(C450)*IFERROR(INDEX(المنتجات!$B$5:$B$64,MATCH(B450,المنتجات!$A$5:$A$64,0)),0))</f>
        <v/>
      </c>
      <c r="H450" s="8" t="str">
        <f aca="false">IF(F450="","",F450-G450)</f>
        <v/>
      </c>
    </row>
    <row r="451" customFormat="false" ht="15" hidden="false" customHeight="false" outlineLevel="0" collapsed="false">
      <c r="A451" s="16"/>
      <c r="B451" s="17"/>
      <c r="C451" s="18"/>
      <c r="D451" s="7" t="str">
        <f aca="false">IF(B451="","",IFERROR(INDEX(المنتجات!$C$5:$C$64,MATCH(B451,المنتجات!$A$5:$A$64,0)),""))</f>
        <v/>
      </c>
      <c r="E451" s="19"/>
      <c r="F451" s="7" t="str">
        <f aca="false">IF(OR(B451="",D451=""),"",N(C451)*D451*(1-N(E451)))</f>
        <v/>
      </c>
      <c r="G451" s="7" t="str">
        <f aca="false">IF(OR(B451="",D451=""),"",N(C451)*IFERROR(INDEX(المنتجات!$B$5:$B$64,MATCH(B451,المنتجات!$A$5:$A$64,0)),0))</f>
        <v/>
      </c>
      <c r="H451" s="8" t="str">
        <f aca="false">IF(F451="","",F451-G451)</f>
        <v/>
      </c>
    </row>
    <row r="452" customFormat="false" ht="15" hidden="false" customHeight="false" outlineLevel="0" collapsed="false">
      <c r="A452" s="16"/>
      <c r="B452" s="17"/>
      <c r="C452" s="18"/>
      <c r="D452" s="7" t="str">
        <f aca="false">IF(B452="","",IFERROR(INDEX(المنتجات!$C$5:$C$64,MATCH(B452,المنتجات!$A$5:$A$64,0)),""))</f>
        <v/>
      </c>
      <c r="E452" s="19"/>
      <c r="F452" s="7" t="str">
        <f aca="false">IF(OR(B452="",D452=""),"",N(C452)*D452*(1-N(E452)))</f>
        <v/>
      </c>
      <c r="G452" s="7" t="str">
        <f aca="false">IF(OR(B452="",D452=""),"",N(C452)*IFERROR(INDEX(المنتجات!$B$5:$B$64,MATCH(B452,المنتجات!$A$5:$A$64,0)),0))</f>
        <v/>
      </c>
      <c r="H452" s="8" t="str">
        <f aca="false">IF(F452="","",F452-G452)</f>
        <v/>
      </c>
    </row>
    <row r="453" customFormat="false" ht="15" hidden="false" customHeight="false" outlineLevel="0" collapsed="false">
      <c r="A453" s="16"/>
      <c r="B453" s="17"/>
      <c r="C453" s="18"/>
      <c r="D453" s="7" t="str">
        <f aca="false">IF(B453="","",IFERROR(INDEX(المنتجات!$C$5:$C$64,MATCH(B453,المنتجات!$A$5:$A$64,0)),""))</f>
        <v/>
      </c>
      <c r="E453" s="19"/>
      <c r="F453" s="7" t="str">
        <f aca="false">IF(OR(B453="",D453=""),"",N(C453)*D453*(1-N(E453)))</f>
        <v/>
      </c>
      <c r="G453" s="7" t="str">
        <f aca="false">IF(OR(B453="",D453=""),"",N(C453)*IFERROR(INDEX(المنتجات!$B$5:$B$64,MATCH(B453,المنتجات!$A$5:$A$64,0)),0))</f>
        <v/>
      </c>
      <c r="H453" s="8" t="str">
        <f aca="false">IF(F453="","",F453-G453)</f>
        <v/>
      </c>
    </row>
    <row r="454" customFormat="false" ht="15" hidden="false" customHeight="false" outlineLevel="0" collapsed="false">
      <c r="A454" s="16"/>
      <c r="B454" s="17"/>
      <c r="C454" s="18"/>
      <c r="D454" s="7" t="str">
        <f aca="false">IF(B454="","",IFERROR(INDEX(المنتجات!$C$5:$C$64,MATCH(B454,المنتجات!$A$5:$A$64,0)),""))</f>
        <v/>
      </c>
      <c r="E454" s="19"/>
      <c r="F454" s="7" t="str">
        <f aca="false">IF(OR(B454="",D454=""),"",N(C454)*D454*(1-N(E454)))</f>
        <v/>
      </c>
      <c r="G454" s="7" t="str">
        <f aca="false">IF(OR(B454="",D454=""),"",N(C454)*IFERROR(INDEX(المنتجات!$B$5:$B$64,MATCH(B454,المنتجات!$A$5:$A$64,0)),0))</f>
        <v/>
      </c>
      <c r="H454" s="8" t="str">
        <f aca="false">IF(F454="","",F454-G454)</f>
        <v/>
      </c>
    </row>
    <row r="455" customFormat="false" ht="15" hidden="false" customHeight="false" outlineLevel="0" collapsed="false">
      <c r="A455" s="16"/>
      <c r="B455" s="17"/>
      <c r="C455" s="18"/>
      <c r="D455" s="7" t="str">
        <f aca="false">IF(B455="","",IFERROR(INDEX(المنتجات!$C$5:$C$64,MATCH(B455,المنتجات!$A$5:$A$64,0)),""))</f>
        <v/>
      </c>
      <c r="E455" s="19"/>
      <c r="F455" s="7" t="str">
        <f aca="false">IF(OR(B455="",D455=""),"",N(C455)*D455*(1-N(E455)))</f>
        <v/>
      </c>
      <c r="G455" s="7" t="str">
        <f aca="false">IF(OR(B455="",D455=""),"",N(C455)*IFERROR(INDEX(المنتجات!$B$5:$B$64,MATCH(B455,المنتجات!$A$5:$A$64,0)),0))</f>
        <v/>
      </c>
      <c r="H455" s="8" t="str">
        <f aca="false">IF(F455="","",F455-G455)</f>
        <v/>
      </c>
    </row>
    <row r="456" customFormat="false" ht="15" hidden="false" customHeight="false" outlineLevel="0" collapsed="false">
      <c r="A456" s="16"/>
      <c r="B456" s="17"/>
      <c r="C456" s="18"/>
      <c r="D456" s="7" t="str">
        <f aca="false">IF(B456="","",IFERROR(INDEX(المنتجات!$C$5:$C$64,MATCH(B456,المنتجات!$A$5:$A$64,0)),""))</f>
        <v/>
      </c>
      <c r="E456" s="19"/>
      <c r="F456" s="7" t="str">
        <f aca="false">IF(OR(B456="",D456=""),"",N(C456)*D456*(1-N(E456)))</f>
        <v/>
      </c>
      <c r="G456" s="7" t="str">
        <f aca="false">IF(OR(B456="",D456=""),"",N(C456)*IFERROR(INDEX(المنتجات!$B$5:$B$64,MATCH(B456,المنتجات!$A$5:$A$64,0)),0))</f>
        <v/>
      </c>
      <c r="H456" s="8" t="str">
        <f aca="false">IF(F456="","",F456-G456)</f>
        <v/>
      </c>
    </row>
    <row r="457" customFormat="false" ht="15" hidden="false" customHeight="false" outlineLevel="0" collapsed="false">
      <c r="A457" s="16"/>
      <c r="B457" s="17"/>
      <c r="C457" s="18"/>
      <c r="D457" s="7" t="str">
        <f aca="false">IF(B457="","",IFERROR(INDEX(المنتجات!$C$5:$C$64,MATCH(B457,المنتجات!$A$5:$A$64,0)),""))</f>
        <v/>
      </c>
      <c r="E457" s="19"/>
      <c r="F457" s="7" t="str">
        <f aca="false">IF(OR(B457="",D457=""),"",N(C457)*D457*(1-N(E457)))</f>
        <v/>
      </c>
      <c r="G457" s="7" t="str">
        <f aca="false">IF(OR(B457="",D457=""),"",N(C457)*IFERROR(INDEX(المنتجات!$B$5:$B$64,MATCH(B457,المنتجات!$A$5:$A$64,0)),0))</f>
        <v/>
      </c>
      <c r="H457" s="8" t="str">
        <f aca="false">IF(F457="","",F457-G457)</f>
        <v/>
      </c>
    </row>
    <row r="458" customFormat="false" ht="15" hidden="false" customHeight="false" outlineLevel="0" collapsed="false">
      <c r="A458" s="16"/>
      <c r="B458" s="17"/>
      <c r="C458" s="18"/>
      <c r="D458" s="7" t="str">
        <f aca="false">IF(B458="","",IFERROR(INDEX(المنتجات!$C$5:$C$64,MATCH(B458,المنتجات!$A$5:$A$64,0)),""))</f>
        <v/>
      </c>
      <c r="E458" s="19"/>
      <c r="F458" s="7" t="str">
        <f aca="false">IF(OR(B458="",D458=""),"",N(C458)*D458*(1-N(E458)))</f>
        <v/>
      </c>
      <c r="G458" s="7" t="str">
        <f aca="false">IF(OR(B458="",D458=""),"",N(C458)*IFERROR(INDEX(المنتجات!$B$5:$B$64,MATCH(B458,المنتجات!$A$5:$A$64,0)),0))</f>
        <v/>
      </c>
      <c r="H458" s="8" t="str">
        <f aca="false">IF(F458="","",F458-G458)</f>
        <v/>
      </c>
    </row>
    <row r="459" customFormat="false" ht="15" hidden="false" customHeight="false" outlineLevel="0" collapsed="false">
      <c r="A459" s="16"/>
      <c r="B459" s="17"/>
      <c r="C459" s="18"/>
      <c r="D459" s="7" t="str">
        <f aca="false">IF(B459="","",IFERROR(INDEX(المنتجات!$C$5:$C$64,MATCH(B459,المنتجات!$A$5:$A$64,0)),""))</f>
        <v/>
      </c>
      <c r="E459" s="19"/>
      <c r="F459" s="7" t="str">
        <f aca="false">IF(OR(B459="",D459=""),"",N(C459)*D459*(1-N(E459)))</f>
        <v/>
      </c>
      <c r="G459" s="7" t="str">
        <f aca="false">IF(OR(B459="",D459=""),"",N(C459)*IFERROR(INDEX(المنتجات!$B$5:$B$64,MATCH(B459,المنتجات!$A$5:$A$64,0)),0))</f>
        <v/>
      </c>
      <c r="H459" s="8" t="str">
        <f aca="false">IF(F459="","",F459-G459)</f>
        <v/>
      </c>
    </row>
    <row r="460" customFormat="false" ht="15" hidden="false" customHeight="false" outlineLevel="0" collapsed="false">
      <c r="A460" s="16"/>
      <c r="B460" s="17"/>
      <c r="C460" s="18"/>
      <c r="D460" s="7" t="str">
        <f aca="false">IF(B460="","",IFERROR(INDEX(المنتجات!$C$5:$C$64,MATCH(B460,المنتجات!$A$5:$A$64,0)),""))</f>
        <v/>
      </c>
      <c r="E460" s="19"/>
      <c r="F460" s="7" t="str">
        <f aca="false">IF(OR(B460="",D460=""),"",N(C460)*D460*(1-N(E460)))</f>
        <v/>
      </c>
      <c r="G460" s="7" t="str">
        <f aca="false">IF(OR(B460="",D460=""),"",N(C460)*IFERROR(INDEX(المنتجات!$B$5:$B$64,MATCH(B460,المنتجات!$A$5:$A$64,0)),0))</f>
        <v/>
      </c>
      <c r="H460" s="8" t="str">
        <f aca="false">IF(F460="","",F460-G460)</f>
        <v/>
      </c>
    </row>
    <row r="461" customFormat="false" ht="15" hidden="false" customHeight="false" outlineLevel="0" collapsed="false">
      <c r="A461" s="16"/>
      <c r="B461" s="17"/>
      <c r="C461" s="18"/>
      <c r="D461" s="7" t="str">
        <f aca="false">IF(B461="","",IFERROR(INDEX(المنتجات!$C$5:$C$64,MATCH(B461,المنتجات!$A$5:$A$64,0)),""))</f>
        <v/>
      </c>
      <c r="E461" s="19"/>
      <c r="F461" s="7" t="str">
        <f aca="false">IF(OR(B461="",D461=""),"",N(C461)*D461*(1-N(E461)))</f>
        <v/>
      </c>
      <c r="G461" s="7" t="str">
        <f aca="false">IF(OR(B461="",D461=""),"",N(C461)*IFERROR(INDEX(المنتجات!$B$5:$B$64,MATCH(B461,المنتجات!$A$5:$A$64,0)),0))</f>
        <v/>
      </c>
      <c r="H461" s="8" t="str">
        <f aca="false">IF(F461="","",F461-G461)</f>
        <v/>
      </c>
    </row>
    <row r="462" customFormat="false" ht="15" hidden="false" customHeight="false" outlineLevel="0" collapsed="false">
      <c r="A462" s="16"/>
      <c r="B462" s="17"/>
      <c r="C462" s="18"/>
      <c r="D462" s="7" t="str">
        <f aca="false">IF(B462="","",IFERROR(INDEX(المنتجات!$C$5:$C$64,MATCH(B462,المنتجات!$A$5:$A$64,0)),""))</f>
        <v/>
      </c>
      <c r="E462" s="19"/>
      <c r="F462" s="7" t="str">
        <f aca="false">IF(OR(B462="",D462=""),"",N(C462)*D462*(1-N(E462)))</f>
        <v/>
      </c>
      <c r="G462" s="7" t="str">
        <f aca="false">IF(OR(B462="",D462=""),"",N(C462)*IFERROR(INDEX(المنتجات!$B$5:$B$64,MATCH(B462,المنتجات!$A$5:$A$64,0)),0))</f>
        <v/>
      </c>
      <c r="H462" s="8" t="str">
        <f aca="false">IF(F462="","",F462-G462)</f>
        <v/>
      </c>
    </row>
    <row r="463" customFormat="false" ht="15" hidden="false" customHeight="false" outlineLevel="0" collapsed="false">
      <c r="A463" s="16"/>
      <c r="B463" s="17"/>
      <c r="C463" s="18"/>
      <c r="D463" s="7" t="str">
        <f aca="false">IF(B463="","",IFERROR(INDEX(المنتجات!$C$5:$C$64,MATCH(B463,المنتجات!$A$5:$A$64,0)),""))</f>
        <v/>
      </c>
      <c r="E463" s="19"/>
      <c r="F463" s="7" t="str">
        <f aca="false">IF(OR(B463="",D463=""),"",N(C463)*D463*(1-N(E463)))</f>
        <v/>
      </c>
      <c r="G463" s="7" t="str">
        <f aca="false">IF(OR(B463="",D463=""),"",N(C463)*IFERROR(INDEX(المنتجات!$B$5:$B$64,MATCH(B463,المنتجات!$A$5:$A$64,0)),0))</f>
        <v/>
      </c>
      <c r="H463" s="8" t="str">
        <f aca="false">IF(F463="","",F463-G463)</f>
        <v/>
      </c>
    </row>
    <row r="464" customFormat="false" ht="15" hidden="false" customHeight="false" outlineLevel="0" collapsed="false">
      <c r="A464" s="16"/>
      <c r="B464" s="17"/>
      <c r="C464" s="18"/>
      <c r="D464" s="7" t="str">
        <f aca="false">IF(B464="","",IFERROR(INDEX(المنتجات!$C$5:$C$64,MATCH(B464,المنتجات!$A$5:$A$64,0)),""))</f>
        <v/>
      </c>
      <c r="E464" s="19"/>
      <c r="F464" s="7" t="str">
        <f aca="false">IF(OR(B464="",D464=""),"",N(C464)*D464*(1-N(E464)))</f>
        <v/>
      </c>
      <c r="G464" s="7" t="str">
        <f aca="false">IF(OR(B464="",D464=""),"",N(C464)*IFERROR(INDEX(المنتجات!$B$5:$B$64,MATCH(B464,المنتجات!$A$5:$A$64,0)),0))</f>
        <v/>
      </c>
      <c r="H464" s="8" t="str">
        <f aca="false">IF(F464="","",F464-G464)</f>
        <v/>
      </c>
    </row>
    <row r="465" customFormat="false" ht="15" hidden="false" customHeight="false" outlineLevel="0" collapsed="false">
      <c r="A465" s="16"/>
      <c r="B465" s="17"/>
      <c r="C465" s="18"/>
      <c r="D465" s="7" t="str">
        <f aca="false">IF(B465="","",IFERROR(INDEX(المنتجات!$C$5:$C$64,MATCH(B465,المنتجات!$A$5:$A$64,0)),""))</f>
        <v/>
      </c>
      <c r="E465" s="19"/>
      <c r="F465" s="7" t="str">
        <f aca="false">IF(OR(B465="",D465=""),"",N(C465)*D465*(1-N(E465)))</f>
        <v/>
      </c>
      <c r="G465" s="7" t="str">
        <f aca="false">IF(OR(B465="",D465=""),"",N(C465)*IFERROR(INDEX(المنتجات!$B$5:$B$64,MATCH(B465,المنتجات!$A$5:$A$64,0)),0))</f>
        <v/>
      </c>
      <c r="H465" s="8" t="str">
        <f aca="false">IF(F465="","",F465-G465)</f>
        <v/>
      </c>
    </row>
    <row r="466" customFormat="false" ht="15" hidden="false" customHeight="false" outlineLevel="0" collapsed="false">
      <c r="A466" s="16"/>
      <c r="B466" s="17"/>
      <c r="C466" s="18"/>
      <c r="D466" s="7" t="str">
        <f aca="false">IF(B466="","",IFERROR(INDEX(المنتجات!$C$5:$C$64,MATCH(B466,المنتجات!$A$5:$A$64,0)),""))</f>
        <v/>
      </c>
      <c r="E466" s="19"/>
      <c r="F466" s="7" t="str">
        <f aca="false">IF(OR(B466="",D466=""),"",N(C466)*D466*(1-N(E466)))</f>
        <v/>
      </c>
      <c r="G466" s="7" t="str">
        <f aca="false">IF(OR(B466="",D466=""),"",N(C466)*IFERROR(INDEX(المنتجات!$B$5:$B$64,MATCH(B466,المنتجات!$A$5:$A$64,0)),0))</f>
        <v/>
      </c>
      <c r="H466" s="8" t="str">
        <f aca="false">IF(F466="","",F466-G466)</f>
        <v/>
      </c>
    </row>
    <row r="467" customFormat="false" ht="15" hidden="false" customHeight="false" outlineLevel="0" collapsed="false">
      <c r="A467" s="16"/>
      <c r="B467" s="17"/>
      <c r="C467" s="18"/>
      <c r="D467" s="7" t="str">
        <f aca="false">IF(B467="","",IFERROR(INDEX(المنتجات!$C$5:$C$64,MATCH(B467,المنتجات!$A$5:$A$64,0)),""))</f>
        <v/>
      </c>
      <c r="E467" s="19"/>
      <c r="F467" s="7" t="str">
        <f aca="false">IF(OR(B467="",D467=""),"",N(C467)*D467*(1-N(E467)))</f>
        <v/>
      </c>
      <c r="G467" s="7" t="str">
        <f aca="false">IF(OR(B467="",D467=""),"",N(C467)*IFERROR(INDEX(المنتجات!$B$5:$B$64,MATCH(B467,المنتجات!$A$5:$A$64,0)),0))</f>
        <v/>
      </c>
      <c r="H467" s="8" t="str">
        <f aca="false">IF(F467="","",F467-G467)</f>
        <v/>
      </c>
    </row>
    <row r="468" customFormat="false" ht="15" hidden="false" customHeight="false" outlineLevel="0" collapsed="false">
      <c r="A468" s="16"/>
      <c r="B468" s="17"/>
      <c r="C468" s="18"/>
      <c r="D468" s="7" t="str">
        <f aca="false">IF(B468="","",IFERROR(INDEX(المنتجات!$C$5:$C$64,MATCH(B468,المنتجات!$A$5:$A$64,0)),""))</f>
        <v/>
      </c>
      <c r="E468" s="19"/>
      <c r="F468" s="7" t="str">
        <f aca="false">IF(OR(B468="",D468=""),"",N(C468)*D468*(1-N(E468)))</f>
        <v/>
      </c>
      <c r="G468" s="7" t="str">
        <f aca="false">IF(OR(B468="",D468=""),"",N(C468)*IFERROR(INDEX(المنتجات!$B$5:$B$64,MATCH(B468,المنتجات!$A$5:$A$64,0)),0))</f>
        <v/>
      </c>
      <c r="H468" s="8" t="str">
        <f aca="false">IF(F468="","",F468-G468)</f>
        <v/>
      </c>
    </row>
    <row r="469" customFormat="false" ht="15" hidden="false" customHeight="false" outlineLevel="0" collapsed="false">
      <c r="A469" s="16"/>
      <c r="B469" s="17"/>
      <c r="C469" s="18"/>
      <c r="D469" s="7" t="str">
        <f aca="false">IF(B469="","",IFERROR(INDEX(المنتجات!$C$5:$C$64,MATCH(B469,المنتجات!$A$5:$A$64,0)),""))</f>
        <v/>
      </c>
      <c r="E469" s="19"/>
      <c r="F469" s="7" t="str">
        <f aca="false">IF(OR(B469="",D469=""),"",N(C469)*D469*(1-N(E469)))</f>
        <v/>
      </c>
      <c r="G469" s="7" t="str">
        <f aca="false">IF(OR(B469="",D469=""),"",N(C469)*IFERROR(INDEX(المنتجات!$B$5:$B$64,MATCH(B469,المنتجات!$A$5:$A$64,0)),0))</f>
        <v/>
      </c>
      <c r="H469" s="8" t="str">
        <f aca="false">IF(F469="","",F469-G469)</f>
        <v/>
      </c>
    </row>
    <row r="470" customFormat="false" ht="15" hidden="false" customHeight="false" outlineLevel="0" collapsed="false">
      <c r="A470" s="16"/>
      <c r="B470" s="17"/>
      <c r="C470" s="18"/>
      <c r="D470" s="7" t="str">
        <f aca="false">IF(B470="","",IFERROR(INDEX(المنتجات!$C$5:$C$64,MATCH(B470,المنتجات!$A$5:$A$64,0)),""))</f>
        <v/>
      </c>
      <c r="E470" s="19"/>
      <c r="F470" s="7" t="str">
        <f aca="false">IF(OR(B470="",D470=""),"",N(C470)*D470*(1-N(E470)))</f>
        <v/>
      </c>
      <c r="G470" s="7" t="str">
        <f aca="false">IF(OR(B470="",D470=""),"",N(C470)*IFERROR(INDEX(المنتجات!$B$5:$B$64,MATCH(B470,المنتجات!$A$5:$A$64,0)),0))</f>
        <v/>
      </c>
      <c r="H470" s="8" t="str">
        <f aca="false">IF(F470="","",F470-G470)</f>
        <v/>
      </c>
    </row>
    <row r="471" customFormat="false" ht="15" hidden="false" customHeight="false" outlineLevel="0" collapsed="false">
      <c r="A471" s="16"/>
      <c r="B471" s="17"/>
      <c r="C471" s="18"/>
      <c r="D471" s="7" t="str">
        <f aca="false">IF(B471="","",IFERROR(INDEX(المنتجات!$C$5:$C$64,MATCH(B471,المنتجات!$A$5:$A$64,0)),""))</f>
        <v/>
      </c>
      <c r="E471" s="19"/>
      <c r="F471" s="7" t="str">
        <f aca="false">IF(OR(B471="",D471=""),"",N(C471)*D471*(1-N(E471)))</f>
        <v/>
      </c>
      <c r="G471" s="7" t="str">
        <f aca="false">IF(OR(B471="",D471=""),"",N(C471)*IFERROR(INDEX(المنتجات!$B$5:$B$64,MATCH(B471,المنتجات!$A$5:$A$64,0)),0))</f>
        <v/>
      </c>
      <c r="H471" s="8" t="str">
        <f aca="false">IF(F471="","",F471-G471)</f>
        <v/>
      </c>
    </row>
    <row r="472" customFormat="false" ht="15" hidden="false" customHeight="false" outlineLevel="0" collapsed="false">
      <c r="A472" s="16"/>
      <c r="B472" s="17"/>
      <c r="C472" s="18"/>
      <c r="D472" s="7" t="str">
        <f aca="false">IF(B472="","",IFERROR(INDEX(المنتجات!$C$5:$C$64,MATCH(B472,المنتجات!$A$5:$A$64,0)),""))</f>
        <v/>
      </c>
      <c r="E472" s="19"/>
      <c r="F472" s="7" t="str">
        <f aca="false">IF(OR(B472="",D472=""),"",N(C472)*D472*(1-N(E472)))</f>
        <v/>
      </c>
      <c r="G472" s="7" t="str">
        <f aca="false">IF(OR(B472="",D472=""),"",N(C472)*IFERROR(INDEX(المنتجات!$B$5:$B$64,MATCH(B472,المنتجات!$A$5:$A$64,0)),0))</f>
        <v/>
      </c>
      <c r="H472" s="8" t="str">
        <f aca="false">IF(F472="","",F472-G472)</f>
        <v/>
      </c>
    </row>
    <row r="473" customFormat="false" ht="15" hidden="false" customHeight="false" outlineLevel="0" collapsed="false">
      <c r="A473" s="16"/>
      <c r="B473" s="17"/>
      <c r="C473" s="18"/>
      <c r="D473" s="7" t="str">
        <f aca="false">IF(B473="","",IFERROR(INDEX(المنتجات!$C$5:$C$64,MATCH(B473,المنتجات!$A$5:$A$64,0)),""))</f>
        <v/>
      </c>
      <c r="E473" s="19"/>
      <c r="F473" s="7" t="str">
        <f aca="false">IF(OR(B473="",D473=""),"",N(C473)*D473*(1-N(E473)))</f>
        <v/>
      </c>
      <c r="G473" s="7" t="str">
        <f aca="false">IF(OR(B473="",D473=""),"",N(C473)*IFERROR(INDEX(المنتجات!$B$5:$B$64,MATCH(B473,المنتجات!$A$5:$A$64,0)),0))</f>
        <v/>
      </c>
      <c r="H473" s="8" t="str">
        <f aca="false">IF(F473="","",F473-G473)</f>
        <v/>
      </c>
    </row>
    <row r="474" customFormat="false" ht="15" hidden="false" customHeight="false" outlineLevel="0" collapsed="false">
      <c r="A474" s="16"/>
      <c r="B474" s="17"/>
      <c r="C474" s="18"/>
      <c r="D474" s="7" t="str">
        <f aca="false">IF(B474="","",IFERROR(INDEX(المنتجات!$C$5:$C$64,MATCH(B474,المنتجات!$A$5:$A$64,0)),""))</f>
        <v/>
      </c>
      <c r="E474" s="19"/>
      <c r="F474" s="7" t="str">
        <f aca="false">IF(OR(B474="",D474=""),"",N(C474)*D474*(1-N(E474)))</f>
        <v/>
      </c>
      <c r="G474" s="7" t="str">
        <f aca="false">IF(OR(B474="",D474=""),"",N(C474)*IFERROR(INDEX(المنتجات!$B$5:$B$64,MATCH(B474,المنتجات!$A$5:$A$64,0)),0))</f>
        <v/>
      </c>
      <c r="H474" s="8" t="str">
        <f aca="false">IF(F474="","",F474-G474)</f>
        <v/>
      </c>
    </row>
    <row r="475" customFormat="false" ht="15" hidden="false" customHeight="false" outlineLevel="0" collapsed="false">
      <c r="A475" s="16"/>
      <c r="B475" s="17"/>
      <c r="C475" s="18"/>
      <c r="D475" s="7" t="str">
        <f aca="false">IF(B475="","",IFERROR(INDEX(المنتجات!$C$5:$C$64,MATCH(B475,المنتجات!$A$5:$A$64,0)),""))</f>
        <v/>
      </c>
      <c r="E475" s="19"/>
      <c r="F475" s="7" t="str">
        <f aca="false">IF(OR(B475="",D475=""),"",N(C475)*D475*(1-N(E475)))</f>
        <v/>
      </c>
      <c r="G475" s="7" t="str">
        <f aca="false">IF(OR(B475="",D475=""),"",N(C475)*IFERROR(INDEX(المنتجات!$B$5:$B$64,MATCH(B475,المنتجات!$A$5:$A$64,0)),0))</f>
        <v/>
      </c>
      <c r="H475" s="8" t="str">
        <f aca="false">IF(F475="","",F475-G475)</f>
        <v/>
      </c>
    </row>
    <row r="476" customFormat="false" ht="15" hidden="false" customHeight="false" outlineLevel="0" collapsed="false">
      <c r="A476" s="16"/>
      <c r="B476" s="17"/>
      <c r="C476" s="18"/>
      <c r="D476" s="7" t="str">
        <f aca="false">IF(B476="","",IFERROR(INDEX(المنتجات!$C$5:$C$64,MATCH(B476,المنتجات!$A$5:$A$64,0)),""))</f>
        <v/>
      </c>
      <c r="E476" s="19"/>
      <c r="F476" s="7" t="str">
        <f aca="false">IF(OR(B476="",D476=""),"",N(C476)*D476*(1-N(E476)))</f>
        <v/>
      </c>
      <c r="G476" s="7" t="str">
        <f aca="false">IF(OR(B476="",D476=""),"",N(C476)*IFERROR(INDEX(المنتجات!$B$5:$B$64,MATCH(B476,المنتجات!$A$5:$A$64,0)),0))</f>
        <v/>
      </c>
      <c r="H476" s="8" t="str">
        <f aca="false">IF(F476="","",F476-G476)</f>
        <v/>
      </c>
    </row>
    <row r="477" customFormat="false" ht="15" hidden="false" customHeight="false" outlineLevel="0" collapsed="false">
      <c r="A477" s="16"/>
      <c r="B477" s="17"/>
      <c r="C477" s="18"/>
      <c r="D477" s="7" t="str">
        <f aca="false">IF(B477="","",IFERROR(INDEX(المنتجات!$C$5:$C$64,MATCH(B477,المنتجات!$A$5:$A$64,0)),""))</f>
        <v/>
      </c>
      <c r="E477" s="19"/>
      <c r="F477" s="7" t="str">
        <f aca="false">IF(OR(B477="",D477=""),"",N(C477)*D477*(1-N(E477)))</f>
        <v/>
      </c>
      <c r="G477" s="7" t="str">
        <f aca="false">IF(OR(B477="",D477=""),"",N(C477)*IFERROR(INDEX(المنتجات!$B$5:$B$64,MATCH(B477,المنتجات!$A$5:$A$64,0)),0))</f>
        <v/>
      </c>
      <c r="H477" s="8" t="str">
        <f aca="false">IF(F477="","",F477-G477)</f>
        <v/>
      </c>
    </row>
    <row r="478" customFormat="false" ht="15" hidden="false" customHeight="false" outlineLevel="0" collapsed="false">
      <c r="A478" s="16"/>
      <c r="B478" s="17"/>
      <c r="C478" s="18"/>
      <c r="D478" s="7" t="str">
        <f aca="false">IF(B478="","",IFERROR(INDEX(المنتجات!$C$5:$C$64,MATCH(B478,المنتجات!$A$5:$A$64,0)),""))</f>
        <v/>
      </c>
      <c r="E478" s="19"/>
      <c r="F478" s="7" t="str">
        <f aca="false">IF(OR(B478="",D478=""),"",N(C478)*D478*(1-N(E478)))</f>
        <v/>
      </c>
      <c r="G478" s="7" t="str">
        <f aca="false">IF(OR(B478="",D478=""),"",N(C478)*IFERROR(INDEX(المنتجات!$B$5:$B$64,MATCH(B478,المنتجات!$A$5:$A$64,0)),0))</f>
        <v/>
      </c>
      <c r="H478" s="8" t="str">
        <f aca="false">IF(F478="","",F478-G478)</f>
        <v/>
      </c>
    </row>
    <row r="479" customFormat="false" ht="15" hidden="false" customHeight="false" outlineLevel="0" collapsed="false">
      <c r="A479" s="16"/>
      <c r="B479" s="17"/>
      <c r="C479" s="18"/>
      <c r="D479" s="7" t="str">
        <f aca="false">IF(B479="","",IFERROR(INDEX(المنتجات!$C$5:$C$64,MATCH(B479,المنتجات!$A$5:$A$64,0)),""))</f>
        <v/>
      </c>
      <c r="E479" s="19"/>
      <c r="F479" s="7" t="str">
        <f aca="false">IF(OR(B479="",D479=""),"",N(C479)*D479*(1-N(E479)))</f>
        <v/>
      </c>
      <c r="G479" s="7" t="str">
        <f aca="false">IF(OR(B479="",D479=""),"",N(C479)*IFERROR(INDEX(المنتجات!$B$5:$B$64,MATCH(B479,المنتجات!$A$5:$A$64,0)),0))</f>
        <v/>
      </c>
      <c r="H479" s="8" t="str">
        <f aca="false">IF(F479="","",F479-G479)</f>
        <v/>
      </c>
    </row>
    <row r="480" customFormat="false" ht="15" hidden="false" customHeight="false" outlineLevel="0" collapsed="false">
      <c r="A480" s="16"/>
      <c r="B480" s="17"/>
      <c r="C480" s="18"/>
      <c r="D480" s="7" t="str">
        <f aca="false">IF(B480="","",IFERROR(INDEX(المنتجات!$C$5:$C$64,MATCH(B480,المنتجات!$A$5:$A$64,0)),""))</f>
        <v/>
      </c>
      <c r="E480" s="19"/>
      <c r="F480" s="7" t="str">
        <f aca="false">IF(OR(B480="",D480=""),"",N(C480)*D480*(1-N(E480)))</f>
        <v/>
      </c>
      <c r="G480" s="7" t="str">
        <f aca="false">IF(OR(B480="",D480=""),"",N(C480)*IFERROR(INDEX(المنتجات!$B$5:$B$64,MATCH(B480,المنتجات!$A$5:$A$64,0)),0))</f>
        <v/>
      </c>
      <c r="H480" s="8" t="str">
        <f aca="false">IF(F480="","",F480-G480)</f>
        <v/>
      </c>
    </row>
    <row r="481" customFormat="false" ht="15" hidden="false" customHeight="false" outlineLevel="0" collapsed="false">
      <c r="A481" s="16"/>
      <c r="B481" s="17"/>
      <c r="C481" s="18"/>
      <c r="D481" s="7" t="str">
        <f aca="false">IF(B481="","",IFERROR(INDEX(المنتجات!$C$5:$C$64,MATCH(B481,المنتجات!$A$5:$A$64,0)),""))</f>
        <v/>
      </c>
      <c r="E481" s="19"/>
      <c r="F481" s="7" t="str">
        <f aca="false">IF(OR(B481="",D481=""),"",N(C481)*D481*(1-N(E481)))</f>
        <v/>
      </c>
      <c r="G481" s="7" t="str">
        <f aca="false">IF(OR(B481="",D481=""),"",N(C481)*IFERROR(INDEX(المنتجات!$B$5:$B$64,MATCH(B481,المنتجات!$A$5:$A$64,0)),0))</f>
        <v/>
      </c>
      <c r="H481" s="8" t="str">
        <f aca="false">IF(F481="","",F481-G481)</f>
        <v/>
      </c>
    </row>
    <row r="482" customFormat="false" ht="15" hidden="false" customHeight="false" outlineLevel="0" collapsed="false">
      <c r="A482" s="16"/>
      <c r="B482" s="17"/>
      <c r="C482" s="18"/>
      <c r="D482" s="7" t="str">
        <f aca="false">IF(B482="","",IFERROR(INDEX(المنتجات!$C$5:$C$64,MATCH(B482,المنتجات!$A$5:$A$64,0)),""))</f>
        <v/>
      </c>
      <c r="E482" s="19"/>
      <c r="F482" s="7" t="str">
        <f aca="false">IF(OR(B482="",D482=""),"",N(C482)*D482*(1-N(E482)))</f>
        <v/>
      </c>
      <c r="G482" s="7" t="str">
        <f aca="false">IF(OR(B482="",D482=""),"",N(C482)*IFERROR(INDEX(المنتجات!$B$5:$B$64,MATCH(B482,المنتجات!$A$5:$A$64,0)),0))</f>
        <v/>
      </c>
      <c r="H482" s="8" t="str">
        <f aca="false">IF(F482="","",F482-G482)</f>
        <v/>
      </c>
    </row>
    <row r="483" customFormat="false" ht="15" hidden="false" customHeight="false" outlineLevel="0" collapsed="false">
      <c r="A483" s="16"/>
      <c r="B483" s="17"/>
      <c r="C483" s="18"/>
      <c r="D483" s="7" t="str">
        <f aca="false">IF(B483="","",IFERROR(INDEX(المنتجات!$C$5:$C$64,MATCH(B483,المنتجات!$A$5:$A$64,0)),""))</f>
        <v/>
      </c>
      <c r="E483" s="19"/>
      <c r="F483" s="7" t="str">
        <f aca="false">IF(OR(B483="",D483=""),"",N(C483)*D483*(1-N(E483)))</f>
        <v/>
      </c>
      <c r="G483" s="7" t="str">
        <f aca="false">IF(OR(B483="",D483=""),"",N(C483)*IFERROR(INDEX(المنتجات!$B$5:$B$64,MATCH(B483,المنتجات!$A$5:$A$64,0)),0))</f>
        <v/>
      </c>
      <c r="H483" s="8" t="str">
        <f aca="false">IF(F483="","",F483-G483)</f>
        <v/>
      </c>
    </row>
    <row r="484" customFormat="false" ht="15" hidden="false" customHeight="false" outlineLevel="0" collapsed="false">
      <c r="A484" s="16"/>
      <c r="B484" s="17"/>
      <c r="C484" s="18"/>
      <c r="D484" s="7" t="str">
        <f aca="false">IF(B484="","",IFERROR(INDEX(المنتجات!$C$5:$C$64,MATCH(B484,المنتجات!$A$5:$A$64,0)),""))</f>
        <v/>
      </c>
      <c r="E484" s="19"/>
      <c r="F484" s="7" t="str">
        <f aca="false">IF(OR(B484="",D484=""),"",N(C484)*D484*(1-N(E484)))</f>
        <v/>
      </c>
      <c r="G484" s="7" t="str">
        <f aca="false">IF(OR(B484="",D484=""),"",N(C484)*IFERROR(INDEX(المنتجات!$B$5:$B$64,MATCH(B484,المنتجات!$A$5:$A$64,0)),0))</f>
        <v/>
      </c>
      <c r="H484" s="8" t="str">
        <f aca="false">IF(F484="","",F484-G484)</f>
        <v/>
      </c>
    </row>
    <row r="485" customFormat="false" ht="15" hidden="false" customHeight="false" outlineLevel="0" collapsed="false">
      <c r="A485" s="16"/>
      <c r="B485" s="17"/>
      <c r="C485" s="18"/>
      <c r="D485" s="7" t="str">
        <f aca="false">IF(B485="","",IFERROR(INDEX(المنتجات!$C$5:$C$64,MATCH(B485,المنتجات!$A$5:$A$64,0)),""))</f>
        <v/>
      </c>
      <c r="E485" s="19"/>
      <c r="F485" s="7" t="str">
        <f aca="false">IF(OR(B485="",D485=""),"",N(C485)*D485*(1-N(E485)))</f>
        <v/>
      </c>
      <c r="G485" s="7" t="str">
        <f aca="false">IF(OR(B485="",D485=""),"",N(C485)*IFERROR(INDEX(المنتجات!$B$5:$B$64,MATCH(B485,المنتجات!$A$5:$A$64,0)),0))</f>
        <v/>
      </c>
      <c r="H485" s="8" t="str">
        <f aca="false">IF(F485="","",F485-G485)</f>
        <v/>
      </c>
    </row>
    <row r="486" customFormat="false" ht="15" hidden="false" customHeight="false" outlineLevel="0" collapsed="false">
      <c r="A486" s="16"/>
      <c r="B486" s="17"/>
      <c r="C486" s="18"/>
      <c r="D486" s="7" t="str">
        <f aca="false">IF(B486="","",IFERROR(INDEX(المنتجات!$C$5:$C$64,MATCH(B486,المنتجات!$A$5:$A$64,0)),""))</f>
        <v/>
      </c>
      <c r="E486" s="19"/>
      <c r="F486" s="7" t="str">
        <f aca="false">IF(OR(B486="",D486=""),"",N(C486)*D486*(1-N(E486)))</f>
        <v/>
      </c>
      <c r="G486" s="7" t="str">
        <f aca="false">IF(OR(B486="",D486=""),"",N(C486)*IFERROR(INDEX(المنتجات!$B$5:$B$64,MATCH(B486,المنتجات!$A$5:$A$64,0)),0))</f>
        <v/>
      </c>
      <c r="H486" s="8" t="str">
        <f aca="false">IF(F486="","",F486-G486)</f>
        <v/>
      </c>
    </row>
    <row r="487" customFormat="false" ht="15" hidden="false" customHeight="false" outlineLevel="0" collapsed="false">
      <c r="A487" s="16"/>
      <c r="B487" s="17"/>
      <c r="C487" s="18"/>
      <c r="D487" s="7" t="str">
        <f aca="false">IF(B487="","",IFERROR(INDEX(المنتجات!$C$5:$C$64,MATCH(B487,المنتجات!$A$5:$A$64,0)),""))</f>
        <v/>
      </c>
      <c r="E487" s="19"/>
      <c r="F487" s="7" t="str">
        <f aca="false">IF(OR(B487="",D487=""),"",N(C487)*D487*(1-N(E487)))</f>
        <v/>
      </c>
      <c r="G487" s="7" t="str">
        <f aca="false">IF(OR(B487="",D487=""),"",N(C487)*IFERROR(INDEX(المنتجات!$B$5:$B$64,MATCH(B487,المنتجات!$A$5:$A$64,0)),0))</f>
        <v/>
      </c>
      <c r="H487" s="8" t="str">
        <f aca="false">IF(F487="","",F487-G487)</f>
        <v/>
      </c>
    </row>
    <row r="488" customFormat="false" ht="15" hidden="false" customHeight="false" outlineLevel="0" collapsed="false">
      <c r="A488" s="16"/>
      <c r="B488" s="17"/>
      <c r="C488" s="18"/>
      <c r="D488" s="7" t="str">
        <f aca="false">IF(B488="","",IFERROR(INDEX(المنتجات!$C$5:$C$64,MATCH(B488,المنتجات!$A$5:$A$64,0)),""))</f>
        <v/>
      </c>
      <c r="E488" s="19"/>
      <c r="F488" s="7" t="str">
        <f aca="false">IF(OR(B488="",D488=""),"",N(C488)*D488*(1-N(E488)))</f>
        <v/>
      </c>
      <c r="G488" s="7" t="str">
        <f aca="false">IF(OR(B488="",D488=""),"",N(C488)*IFERROR(INDEX(المنتجات!$B$5:$B$64,MATCH(B488,المنتجات!$A$5:$A$64,0)),0))</f>
        <v/>
      </c>
      <c r="H488" s="8" t="str">
        <f aca="false">IF(F488="","",F488-G488)</f>
        <v/>
      </c>
    </row>
    <row r="489" customFormat="false" ht="15" hidden="false" customHeight="false" outlineLevel="0" collapsed="false">
      <c r="A489" s="16"/>
      <c r="B489" s="17"/>
      <c r="C489" s="18"/>
      <c r="D489" s="7" t="str">
        <f aca="false">IF(B489="","",IFERROR(INDEX(المنتجات!$C$5:$C$64,MATCH(B489,المنتجات!$A$5:$A$64,0)),""))</f>
        <v/>
      </c>
      <c r="E489" s="19"/>
      <c r="F489" s="7" t="str">
        <f aca="false">IF(OR(B489="",D489=""),"",N(C489)*D489*(1-N(E489)))</f>
        <v/>
      </c>
      <c r="G489" s="7" t="str">
        <f aca="false">IF(OR(B489="",D489=""),"",N(C489)*IFERROR(INDEX(المنتجات!$B$5:$B$64,MATCH(B489,المنتجات!$A$5:$A$64,0)),0))</f>
        <v/>
      </c>
      <c r="H489" s="8" t="str">
        <f aca="false">IF(F489="","",F489-G489)</f>
        <v/>
      </c>
    </row>
    <row r="490" customFormat="false" ht="15" hidden="false" customHeight="false" outlineLevel="0" collapsed="false">
      <c r="A490" s="16"/>
      <c r="B490" s="17"/>
      <c r="C490" s="18"/>
      <c r="D490" s="7" t="str">
        <f aca="false">IF(B490="","",IFERROR(INDEX(المنتجات!$C$5:$C$64,MATCH(B490,المنتجات!$A$5:$A$64,0)),""))</f>
        <v/>
      </c>
      <c r="E490" s="19"/>
      <c r="F490" s="7" t="str">
        <f aca="false">IF(OR(B490="",D490=""),"",N(C490)*D490*(1-N(E490)))</f>
        <v/>
      </c>
      <c r="G490" s="7" t="str">
        <f aca="false">IF(OR(B490="",D490=""),"",N(C490)*IFERROR(INDEX(المنتجات!$B$5:$B$64,MATCH(B490,المنتجات!$A$5:$A$64,0)),0))</f>
        <v/>
      </c>
      <c r="H490" s="8" t="str">
        <f aca="false">IF(F490="","",F490-G490)</f>
        <v/>
      </c>
    </row>
    <row r="491" customFormat="false" ht="15" hidden="false" customHeight="false" outlineLevel="0" collapsed="false">
      <c r="A491" s="16"/>
      <c r="B491" s="17"/>
      <c r="C491" s="18"/>
      <c r="D491" s="7" t="str">
        <f aca="false">IF(B491="","",IFERROR(INDEX(المنتجات!$C$5:$C$64,MATCH(B491,المنتجات!$A$5:$A$64,0)),""))</f>
        <v/>
      </c>
      <c r="E491" s="19"/>
      <c r="F491" s="7" t="str">
        <f aca="false">IF(OR(B491="",D491=""),"",N(C491)*D491*(1-N(E491)))</f>
        <v/>
      </c>
      <c r="G491" s="7" t="str">
        <f aca="false">IF(OR(B491="",D491=""),"",N(C491)*IFERROR(INDEX(المنتجات!$B$5:$B$64,MATCH(B491,المنتجات!$A$5:$A$64,0)),0))</f>
        <v/>
      </c>
      <c r="H491" s="8" t="str">
        <f aca="false">IF(F491="","",F491-G491)</f>
        <v/>
      </c>
    </row>
    <row r="492" customFormat="false" ht="15" hidden="false" customHeight="false" outlineLevel="0" collapsed="false">
      <c r="A492" s="16"/>
      <c r="B492" s="17"/>
      <c r="C492" s="18"/>
      <c r="D492" s="7" t="str">
        <f aca="false">IF(B492="","",IFERROR(INDEX(المنتجات!$C$5:$C$64,MATCH(B492,المنتجات!$A$5:$A$64,0)),""))</f>
        <v/>
      </c>
      <c r="E492" s="19"/>
      <c r="F492" s="7" t="str">
        <f aca="false">IF(OR(B492="",D492=""),"",N(C492)*D492*(1-N(E492)))</f>
        <v/>
      </c>
      <c r="G492" s="7" t="str">
        <f aca="false">IF(OR(B492="",D492=""),"",N(C492)*IFERROR(INDEX(المنتجات!$B$5:$B$64,MATCH(B492,المنتجات!$A$5:$A$64,0)),0))</f>
        <v/>
      </c>
      <c r="H492" s="8" t="str">
        <f aca="false">IF(F492="","",F492-G492)</f>
        <v/>
      </c>
    </row>
    <row r="493" customFormat="false" ht="15" hidden="false" customHeight="false" outlineLevel="0" collapsed="false">
      <c r="A493" s="16"/>
      <c r="B493" s="17"/>
      <c r="C493" s="18"/>
      <c r="D493" s="7" t="str">
        <f aca="false">IF(B493="","",IFERROR(INDEX(المنتجات!$C$5:$C$64,MATCH(B493,المنتجات!$A$5:$A$64,0)),""))</f>
        <v/>
      </c>
      <c r="E493" s="19"/>
      <c r="F493" s="7" t="str">
        <f aca="false">IF(OR(B493="",D493=""),"",N(C493)*D493*(1-N(E493)))</f>
        <v/>
      </c>
      <c r="G493" s="7" t="str">
        <f aca="false">IF(OR(B493="",D493=""),"",N(C493)*IFERROR(INDEX(المنتجات!$B$5:$B$64,MATCH(B493,المنتجات!$A$5:$A$64,0)),0))</f>
        <v/>
      </c>
      <c r="H493" s="8" t="str">
        <f aca="false">IF(F493="","",F493-G493)</f>
        <v/>
      </c>
    </row>
    <row r="494" customFormat="false" ht="15" hidden="false" customHeight="false" outlineLevel="0" collapsed="false">
      <c r="A494" s="16"/>
      <c r="B494" s="17"/>
      <c r="C494" s="18"/>
      <c r="D494" s="7" t="str">
        <f aca="false">IF(B494="","",IFERROR(INDEX(المنتجات!$C$5:$C$64,MATCH(B494,المنتجات!$A$5:$A$64,0)),""))</f>
        <v/>
      </c>
      <c r="E494" s="19"/>
      <c r="F494" s="7" t="str">
        <f aca="false">IF(OR(B494="",D494=""),"",N(C494)*D494*(1-N(E494)))</f>
        <v/>
      </c>
      <c r="G494" s="7" t="str">
        <f aca="false">IF(OR(B494="",D494=""),"",N(C494)*IFERROR(INDEX(المنتجات!$B$5:$B$64,MATCH(B494,المنتجات!$A$5:$A$64,0)),0))</f>
        <v/>
      </c>
      <c r="H494" s="8" t="str">
        <f aca="false">IF(F494="","",F494-G494)</f>
        <v/>
      </c>
    </row>
    <row r="495" customFormat="false" ht="15" hidden="false" customHeight="false" outlineLevel="0" collapsed="false">
      <c r="A495" s="16"/>
      <c r="B495" s="17"/>
      <c r="C495" s="18"/>
      <c r="D495" s="7" t="str">
        <f aca="false">IF(B495="","",IFERROR(INDEX(المنتجات!$C$5:$C$64,MATCH(B495,المنتجات!$A$5:$A$64,0)),""))</f>
        <v/>
      </c>
      <c r="E495" s="19"/>
      <c r="F495" s="7" t="str">
        <f aca="false">IF(OR(B495="",D495=""),"",N(C495)*D495*(1-N(E495)))</f>
        <v/>
      </c>
      <c r="G495" s="7" t="str">
        <f aca="false">IF(OR(B495="",D495=""),"",N(C495)*IFERROR(INDEX(المنتجات!$B$5:$B$64,MATCH(B495,المنتجات!$A$5:$A$64,0)),0))</f>
        <v/>
      </c>
      <c r="H495" s="8" t="str">
        <f aca="false">IF(F495="","",F495-G495)</f>
        <v/>
      </c>
    </row>
    <row r="496" customFormat="false" ht="15" hidden="false" customHeight="false" outlineLevel="0" collapsed="false">
      <c r="A496" s="16"/>
      <c r="B496" s="17"/>
      <c r="C496" s="18"/>
      <c r="D496" s="7" t="str">
        <f aca="false">IF(B496="","",IFERROR(INDEX(المنتجات!$C$5:$C$64,MATCH(B496,المنتجات!$A$5:$A$64,0)),""))</f>
        <v/>
      </c>
      <c r="E496" s="19"/>
      <c r="F496" s="7" t="str">
        <f aca="false">IF(OR(B496="",D496=""),"",N(C496)*D496*(1-N(E496)))</f>
        <v/>
      </c>
      <c r="G496" s="7" t="str">
        <f aca="false">IF(OR(B496="",D496=""),"",N(C496)*IFERROR(INDEX(المنتجات!$B$5:$B$64,MATCH(B496,المنتجات!$A$5:$A$64,0)),0))</f>
        <v/>
      </c>
      <c r="H496" s="8" t="str">
        <f aca="false">IF(F496="","",F496-G496)</f>
        <v/>
      </c>
    </row>
    <row r="497" customFormat="false" ht="15" hidden="false" customHeight="false" outlineLevel="0" collapsed="false">
      <c r="A497" s="16"/>
      <c r="B497" s="17"/>
      <c r="C497" s="18"/>
      <c r="D497" s="7" t="str">
        <f aca="false">IF(B497="","",IFERROR(INDEX(المنتجات!$C$5:$C$64,MATCH(B497,المنتجات!$A$5:$A$64,0)),""))</f>
        <v/>
      </c>
      <c r="E497" s="19"/>
      <c r="F497" s="7" t="str">
        <f aca="false">IF(OR(B497="",D497=""),"",N(C497)*D497*(1-N(E497)))</f>
        <v/>
      </c>
      <c r="G497" s="7" t="str">
        <f aca="false">IF(OR(B497="",D497=""),"",N(C497)*IFERROR(INDEX(المنتجات!$B$5:$B$64,MATCH(B497,المنتجات!$A$5:$A$64,0)),0))</f>
        <v/>
      </c>
      <c r="H497" s="8" t="str">
        <f aca="false">IF(F497="","",F497-G497)</f>
        <v/>
      </c>
    </row>
    <row r="498" customFormat="false" ht="15" hidden="false" customHeight="false" outlineLevel="0" collapsed="false">
      <c r="A498" s="16"/>
      <c r="B498" s="17"/>
      <c r="C498" s="18"/>
      <c r="D498" s="7" t="str">
        <f aca="false">IF(B498="","",IFERROR(INDEX(المنتجات!$C$5:$C$64,MATCH(B498,المنتجات!$A$5:$A$64,0)),""))</f>
        <v/>
      </c>
      <c r="E498" s="19"/>
      <c r="F498" s="7" t="str">
        <f aca="false">IF(OR(B498="",D498=""),"",N(C498)*D498*(1-N(E498)))</f>
        <v/>
      </c>
      <c r="G498" s="7" t="str">
        <f aca="false">IF(OR(B498="",D498=""),"",N(C498)*IFERROR(INDEX(المنتجات!$B$5:$B$64,MATCH(B498,المنتجات!$A$5:$A$64,0)),0))</f>
        <v/>
      </c>
      <c r="H498" s="8" t="str">
        <f aca="false">IF(F498="","",F498-G498)</f>
        <v/>
      </c>
    </row>
    <row r="499" customFormat="false" ht="15" hidden="false" customHeight="false" outlineLevel="0" collapsed="false">
      <c r="A499" s="16"/>
      <c r="B499" s="17"/>
      <c r="C499" s="18"/>
      <c r="D499" s="7" t="str">
        <f aca="false">IF(B499="","",IFERROR(INDEX(المنتجات!$C$5:$C$64,MATCH(B499,المنتجات!$A$5:$A$64,0)),""))</f>
        <v/>
      </c>
      <c r="E499" s="19"/>
      <c r="F499" s="7" t="str">
        <f aca="false">IF(OR(B499="",D499=""),"",N(C499)*D499*(1-N(E499)))</f>
        <v/>
      </c>
      <c r="G499" s="7" t="str">
        <f aca="false">IF(OR(B499="",D499=""),"",N(C499)*IFERROR(INDEX(المنتجات!$B$5:$B$64,MATCH(B499,المنتجات!$A$5:$A$64,0)),0))</f>
        <v/>
      </c>
      <c r="H499" s="8" t="str">
        <f aca="false">IF(F499="","",F499-G499)</f>
        <v/>
      </c>
    </row>
    <row r="500" customFormat="false" ht="15" hidden="false" customHeight="false" outlineLevel="0" collapsed="false">
      <c r="A500" s="16"/>
      <c r="B500" s="17"/>
      <c r="C500" s="18"/>
      <c r="D500" s="7" t="str">
        <f aca="false">IF(B500="","",IFERROR(INDEX(المنتجات!$C$5:$C$64,MATCH(B500,المنتجات!$A$5:$A$64,0)),""))</f>
        <v/>
      </c>
      <c r="E500" s="19"/>
      <c r="F500" s="7" t="str">
        <f aca="false">IF(OR(B500="",D500=""),"",N(C500)*D500*(1-N(E500)))</f>
        <v/>
      </c>
      <c r="G500" s="7" t="str">
        <f aca="false">IF(OR(B500="",D500=""),"",N(C500)*IFERROR(INDEX(المنتجات!$B$5:$B$64,MATCH(B500,المنتجات!$A$5:$A$64,0)),0))</f>
        <v/>
      </c>
      <c r="H500" s="8" t="str">
        <f aca="false">IF(F500="","",F500-G500)</f>
        <v/>
      </c>
    </row>
    <row r="501" customFormat="false" ht="15" hidden="false" customHeight="false" outlineLevel="0" collapsed="false">
      <c r="A501" s="16"/>
      <c r="B501" s="17"/>
      <c r="C501" s="18"/>
      <c r="D501" s="7" t="str">
        <f aca="false">IF(B501="","",IFERROR(INDEX(المنتجات!$C$5:$C$64,MATCH(B501,المنتجات!$A$5:$A$64,0)),""))</f>
        <v/>
      </c>
      <c r="E501" s="19"/>
      <c r="F501" s="7" t="str">
        <f aca="false">IF(OR(B501="",D501=""),"",N(C501)*D501*(1-N(E501)))</f>
        <v/>
      </c>
      <c r="G501" s="7" t="str">
        <f aca="false">IF(OR(B501="",D501=""),"",N(C501)*IFERROR(INDEX(المنتجات!$B$5:$B$64,MATCH(B501,المنتجات!$A$5:$A$64,0)),0))</f>
        <v/>
      </c>
      <c r="H501" s="8" t="str">
        <f aca="false">IF(F501="","",F501-G501)</f>
        <v/>
      </c>
    </row>
    <row r="502" customFormat="false" ht="15" hidden="false" customHeight="false" outlineLevel="0" collapsed="false">
      <c r="A502" s="16"/>
      <c r="B502" s="17"/>
      <c r="C502" s="18"/>
      <c r="D502" s="7" t="str">
        <f aca="false">IF(B502="","",IFERROR(INDEX(المنتجات!$C$5:$C$64,MATCH(B502,المنتجات!$A$5:$A$64,0)),""))</f>
        <v/>
      </c>
      <c r="E502" s="19"/>
      <c r="F502" s="7" t="str">
        <f aca="false">IF(OR(B502="",D502=""),"",N(C502)*D502*(1-N(E502)))</f>
        <v/>
      </c>
      <c r="G502" s="7" t="str">
        <f aca="false">IF(OR(B502="",D502=""),"",N(C502)*IFERROR(INDEX(المنتجات!$B$5:$B$64,MATCH(B502,المنتجات!$A$5:$A$64,0)),0))</f>
        <v/>
      </c>
      <c r="H502" s="8" t="str">
        <f aca="false">IF(F502="","",F502-G502)</f>
        <v/>
      </c>
    </row>
    <row r="503" customFormat="false" ht="15" hidden="false" customHeight="false" outlineLevel="0" collapsed="false">
      <c r="A503" s="16"/>
      <c r="B503" s="17"/>
      <c r="C503" s="18"/>
      <c r="D503" s="7" t="str">
        <f aca="false">IF(B503="","",IFERROR(INDEX(المنتجات!$C$5:$C$64,MATCH(B503,المنتجات!$A$5:$A$64,0)),""))</f>
        <v/>
      </c>
      <c r="E503" s="19"/>
      <c r="F503" s="7" t="str">
        <f aca="false">IF(OR(B503="",D503=""),"",N(C503)*D503*(1-N(E503)))</f>
        <v/>
      </c>
      <c r="G503" s="7" t="str">
        <f aca="false">IF(OR(B503="",D503=""),"",N(C503)*IFERROR(INDEX(المنتجات!$B$5:$B$64,MATCH(B503,المنتجات!$A$5:$A$64,0)),0))</f>
        <v/>
      </c>
      <c r="H503" s="8" t="str">
        <f aca="false">IF(F503="","",F503-G503)</f>
        <v/>
      </c>
    </row>
    <row r="504" customFormat="false" ht="15" hidden="false" customHeight="false" outlineLevel="0" collapsed="false">
      <c r="A504" s="16"/>
      <c r="B504" s="17"/>
      <c r="C504" s="18"/>
      <c r="D504" s="7" t="str">
        <f aca="false">IF(B504="","",IFERROR(INDEX(المنتجات!$C$5:$C$64,MATCH(B504,المنتجات!$A$5:$A$64,0)),""))</f>
        <v/>
      </c>
      <c r="E504" s="19"/>
      <c r="F504" s="7" t="str">
        <f aca="false">IF(OR(B504="",D504=""),"",N(C504)*D504*(1-N(E504)))</f>
        <v/>
      </c>
      <c r="G504" s="7" t="str">
        <f aca="false">IF(OR(B504="",D504=""),"",N(C504)*IFERROR(INDEX(المنتجات!$B$5:$B$64,MATCH(B504,المنتجات!$A$5:$A$64,0)),0))</f>
        <v/>
      </c>
      <c r="H504" s="8" t="str">
        <f aca="false">IF(F504="","",F504-G504)</f>
        <v/>
      </c>
    </row>
    <row r="505" customFormat="false" ht="15" hidden="false" customHeight="false" outlineLevel="0" collapsed="false">
      <c r="A505" s="16"/>
      <c r="B505" s="17"/>
      <c r="C505" s="18"/>
      <c r="D505" s="7" t="str">
        <f aca="false">IF(B505="","",IFERROR(INDEX(المنتجات!$C$5:$C$64,MATCH(B505,المنتجات!$A$5:$A$64,0)),""))</f>
        <v/>
      </c>
      <c r="E505" s="19"/>
      <c r="F505" s="7" t="str">
        <f aca="false">IF(OR(B505="",D505=""),"",N(C505)*D505*(1-N(E505)))</f>
        <v/>
      </c>
      <c r="G505" s="7" t="str">
        <f aca="false">IF(OR(B505="",D505=""),"",N(C505)*IFERROR(INDEX(المنتجات!$B$5:$B$64,MATCH(B505,المنتجات!$A$5:$A$64,0)),0))</f>
        <v/>
      </c>
      <c r="H505" s="8" t="str">
        <f aca="false">IF(F505="","",F505-G505)</f>
        <v/>
      </c>
    </row>
    <row r="506" customFormat="false" ht="15" hidden="false" customHeight="false" outlineLevel="0" collapsed="false">
      <c r="A506" s="16"/>
      <c r="B506" s="17"/>
      <c r="C506" s="18"/>
      <c r="D506" s="7" t="str">
        <f aca="false">IF(B506="","",IFERROR(INDEX(المنتجات!$C$5:$C$64,MATCH(B506,المنتجات!$A$5:$A$64,0)),""))</f>
        <v/>
      </c>
      <c r="E506" s="19"/>
      <c r="F506" s="7" t="str">
        <f aca="false">IF(OR(B506="",D506=""),"",N(C506)*D506*(1-N(E506)))</f>
        <v/>
      </c>
      <c r="G506" s="7" t="str">
        <f aca="false">IF(OR(B506="",D506=""),"",N(C506)*IFERROR(INDEX(المنتجات!$B$5:$B$64,MATCH(B506,المنتجات!$A$5:$A$64,0)),0))</f>
        <v/>
      </c>
      <c r="H506" s="8" t="str">
        <f aca="false">IF(F506="","",F506-G506)</f>
        <v/>
      </c>
    </row>
    <row r="507" customFormat="false" ht="15" hidden="false" customHeight="false" outlineLevel="0" collapsed="false">
      <c r="A507" s="16"/>
      <c r="B507" s="17"/>
      <c r="C507" s="18"/>
      <c r="D507" s="7" t="str">
        <f aca="false">IF(B507="","",IFERROR(INDEX(المنتجات!$C$5:$C$64,MATCH(B507,المنتجات!$A$5:$A$64,0)),""))</f>
        <v/>
      </c>
      <c r="E507" s="19"/>
      <c r="F507" s="7" t="str">
        <f aca="false">IF(OR(B507="",D507=""),"",N(C507)*D507*(1-N(E507)))</f>
        <v/>
      </c>
      <c r="G507" s="7" t="str">
        <f aca="false">IF(OR(B507="",D507=""),"",N(C507)*IFERROR(INDEX(المنتجات!$B$5:$B$64,MATCH(B507,المنتجات!$A$5:$A$64,0)),0))</f>
        <v/>
      </c>
      <c r="H507" s="8" t="str">
        <f aca="false">IF(F507="","",F507-G507)</f>
        <v/>
      </c>
    </row>
    <row r="508" customFormat="false" ht="15" hidden="false" customHeight="false" outlineLevel="0" collapsed="false">
      <c r="A508" s="16"/>
      <c r="B508" s="17"/>
      <c r="C508" s="18"/>
      <c r="D508" s="7" t="str">
        <f aca="false">IF(B508="","",IFERROR(INDEX(المنتجات!$C$5:$C$64,MATCH(B508,المنتجات!$A$5:$A$64,0)),""))</f>
        <v/>
      </c>
      <c r="E508" s="19"/>
      <c r="F508" s="7" t="str">
        <f aca="false">IF(OR(B508="",D508=""),"",N(C508)*D508*(1-N(E508)))</f>
        <v/>
      </c>
      <c r="G508" s="7" t="str">
        <f aca="false">IF(OR(B508="",D508=""),"",N(C508)*IFERROR(INDEX(المنتجات!$B$5:$B$64,MATCH(B508,المنتجات!$A$5:$A$64,0)),0))</f>
        <v/>
      </c>
      <c r="H508" s="8" t="str">
        <f aca="false">IF(F508="","",F508-G508)</f>
        <v/>
      </c>
    </row>
    <row r="509" customFormat="false" ht="15" hidden="false" customHeight="false" outlineLevel="0" collapsed="false">
      <c r="A509" s="16"/>
      <c r="B509" s="17"/>
      <c r="C509" s="18"/>
      <c r="D509" s="7" t="str">
        <f aca="false">IF(B509="","",IFERROR(INDEX(المنتجات!$C$5:$C$64,MATCH(B509,المنتجات!$A$5:$A$64,0)),""))</f>
        <v/>
      </c>
      <c r="E509" s="19"/>
      <c r="F509" s="7" t="str">
        <f aca="false">IF(OR(B509="",D509=""),"",N(C509)*D509*(1-N(E509)))</f>
        <v/>
      </c>
      <c r="G509" s="7" t="str">
        <f aca="false">IF(OR(B509="",D509=""),"",N(C509)*IFERROR(INDEX(المنتجات!$B$5:$B$64,MATCH(B509,المنتجات!$A$5:$A$64,0)),0))</f>
        <v/>
      </c>
      <c r="H509" s="8" t="str">
        <f aca="false">IF(F509="","",F509-G509)</f>
        <v/>
      </c>
    </row>
    <row r="510" customFormat="false" ht="15" hidden="false" customHeight="false" outlineLevel="0" collapsed="false">
      <c r="A510" s="16"/>
      <c r="B510" s="17"/>
      <c r="C510" s="18"/>
      <c r="D510" s="7" t="str">
        <f aca="false">IF(B510="","",IFERROR(INDEX(المنتجات!$C$5:$C$64,MATCH(B510,المنتجات!$A$5:$A$64,0)),""))</f>
        <v/>
      </c>
      <c r="E510" s="19"/>
      <c r="F510" s="7" t="str">
        <f aca="false">IF(OR(B510="",D510=""),"",N(C510)*D510*(1-N(E510)))</f>
        <v/>
      </c>
      <c r="G510" s="7" t="str">
        <f aca="false">IF(OR(B510="",D510=""),"",N(C510)*IFERROR(INDEX(المنتجات!$B$5:$B$64,MATCH(B510,المنتجات!$A$5:$A$64,0)),0))</f>
        <v/>
      </c>
      <c r="H510" s="8" t="str">
        <f aca="false">IF(F510="","",F510-G510)</f>
        <v/>
      </c>
    </row>
    <row r="511" customFormat="false" ht="15" hidden="false" customHeight="false" outlineLevel="0" collapsed="false">
      <c r="A511" s="16"/>
      <c r="B511" s="17"/>
      <c r="C511" s="18"/>
      <c r="D511" s="7" t="str">
        <f aca="false">IF(B511="","",IFERROR(INDEX(المنتجات!$C$5:$C$64,MATCH(B511,المنتجات!$A$5:$A$64,0)),""))</f>
        <v/>
      </c>
      <c r="E511" s="19"/>
      <c r="F511" s="7" t="str">
        <f aca="false">IF(OR(B511="",D511=""),"",N(C511)*D511*(1-N(E511)))</f>
        <v/>
      </c>
      <c r="G511" s="7" t="str">
        <f aca="false">IF(OR(B511="",D511=""),"",N(C511)*IFERROR(INDEX(المنتجات!$B$5:$B$64,MATCH(B511,المنتجات!$A$5:$A$64,0)),0))</f>
        <v/>
      </c>
      <c r="H511" s="8" t="str">
        <f aca="false">IF(F511="","",F511-G511)</f>
        <v/>
      </c>
    </row>
    <row r="512" customFormat="false" ht="15" hidden="false" customHeight="false" outlineLevel="0" collapsed="false">
      <c r="A512" s="16"/>
      <c r="B512" s="17"/>
      <c r="C512" s="18"/>
      <c r="D512" s="7" t="str">
        <f aca="false">IF(B512="","",IFERROR(INDEX(المنتجات!$C$5:$C$64,MATCH(B512,المنتجات!$A$5:$A$64,0)),""))</f>
        <v/>
      </c>
      <c r="E512" s="19"/>
      <c r="F512" s="7" t="str">
        <f aca="false">IF(OR(B512="",D512=""),"",N(C512)*D512*(1-N(E512)))</f>
        <v/>
      </c>
      <c r="G512" s="7" t="str">
        <f aca="false">IF(OR(B512="",D512=""),"",N(C512)*IFERROR(INDEX(المنتجات!$B$5:$B$64,MATCH(B512,المنتجات!$A$5:$A$64,0)),0))</f>
        <v/>
      </c>
      <c r="H512" s="8" t="str">
        <f aca="false">IF(F512="","",F512-G512)</f>
        <v/>
      </c>
    </row>
    <row r="513" customFormat="false" ht="15" hidden="false" customHeight="false" outlineLevel="0" collapsed="false">
      <c r="A513" s="16"/>
      <c r="B513" s="17"/>
      <c r="C513" s="18"/>
      <c r="D513" s="7" t="str">
        <f aca="false">IF(B513="","",IFERROR(INDEX(المنتجات!$C$5:$C$64,MATCH(B513,المنتجات!$A$5:$A$64,0)),""))</f>
        <v/>
      </c>
      <c r="E513" s="19"/>
      <c r="F513" s="7" t="str">
        <f aca="false">IF(OR(B513="",D513=""),"",N(C513)*D513*(1-N(E513)))</f>
        <v/>
      </c>
      <c r="G513" s="7" t="str">
        <f aca="false">IF(OR(B513="",D513=""),"",N(C513)*IFERROR(INDEX(المنتجات!$B$5:$B$64,MATCH(B513,المنتجات!$A$5:$A$64,0)),0))</f>
        <v/>
      </c>
      <c r="H513" s="8" t="str">
        <f aca="false">IF(F513="","",F513-G513)</f>
        <v/>
      </c>
    </row>
    <row r="514" customFormat="false" ht="15" hidden="false" customHeight="false" outlineLevel="0" collapsed="false">
      <c r="A514" s="16"/>
      <c r="B514" s="17"/>
      <c r="C514" s="18"/>
      <c r="D514" s="7" t="str">
        <f aca="false">IF(B514="","",IFERROR(INDEX(المنتجات!$C$5:$C$64,MATCH(B514,المنتجات!$A$5:$A$64,0)),""))</f>
        <v/>
      </c>
      <c r="E514" s="19"/>
      <c r="F514" s="7" t="str">
        <f aca="false">IF(OR(B514="",D514=""),"",N(C514)*D514*(1-N(E514)))</f>
        <v/>
      </c>
      <c r="G514" s="7" t="str">
        <f aca="false">IF(OR(B514="",D514=""),"",N(C514)*IFERROR(INDEX(المنتجات!$B$5:$B$64,MATCH(B514,المنتجات!$A$5:$A$64,0)),0))</f>
        <v/>
      </c>
      <c r="H514" s="8" t="str">
        <f aca="false">IF(F514="","",F514-G514)</f>
        <v/>
      </c>
    </row>
    <row r="515" customFormat="false" ht="15" hidden="false" customHeight="false" outlineLevel="0" collapsed="false">
      <c r="A515" s="16"/>
      <c r="B515" s="17"/>
      <c r="C515" s="18"/>
      <c r="D515" s="7" t="str">
        <f aca="false">IF(B515="","",IFERROR(INDEX(المنتجات!$C$5:$C$64,MATCH(B515,المنتجات!$A$5:$A$64,0)),""))</f>
        <v/>
      </c>
      <c r="E515" s="19"/>
      <c r="F515" s="7" t="str">
        <f aca="false">IF(OR(B515="",D515=""),"",N(C515)*D515*(1-N(E515)))</f>
        <v/>
      </c>
      <c r="G515" s="7" t="str">
        <f aca="false">IF(OR(B515="",D515=""),"",N(C515)*IFERROR(INDEX(المنتجات!$B$5:$B$64,MATCH(B515,المنتجات!$A$5:$A$64,0)),0))</f>
        <v/>
      </c>
      <c r="H515" s="8" t="str">
        <f aca="false">IF(F515="","",F515-G515)</f>
        <v/>
      </c>
    </row>
    <row r="516" customFormat="false" ht="15" hidden="false" customHeight="false" outlineLevel="0" collapsed="false">
      <c r="A516" s="16"/>
      <c r="B516" s="17"/>
      <c r="C516" s="18"/>
      <c r="D516" s="7" t="str">
        <f aca="false">IF(B516="","",IFERROR(INDEX(المنتجات!$C$5:$C$64,MATCH(B516,المنتجات!$A$5:$A$64,0)),""))</f>
        <v/>
      </c>
      <c r="E516" s="19"/>
      <c r="F516" s="7" t="str">
        <f aca="false">IF(OR(B516="",D516=""),"",N(C516)*D516*(1-N(E516)))</f>
        <v/>
      </c>
      <c r="G516" s="7" t="str">
        <f aca="false">IF(OR(B516="",D516=""),"",N(C516)*IFERROR(INDEX(المنتجات!$B$5:$B$64,MATCH(B516,المنتجات!$A$5:$A$64,0)),0))</f>
        <v/>
      </c>
      <c r="H516" s="8" t="str">
        <f aca="false">IF(F516="","",F516-G516)</f>
        <v/>
      </c>
    </row>
    <row r="517" customFormat="false" ht="15" hidden="false" customHeight="false" outlineLevel="0" collapsed="false">
      <c r="A517" s="16"/>
      <c r="B517" s="17"/>
      <c r="C517" s="18"/>
      <c r="D517" s="7" t="str">
        <f aca="false">IF(B517="","",IFERROR(INDEX(المنتجات!$C$5:$C$64,MATCH(B517,المنتجات!$A$5:$A$64,0)),""))</f>
        <v/>
      </c>
      <c r="E517" s="19"/>
      <c r="F517" s="7" t="str">
        <f aca="false">IF(OR(B517="",D517=""),"",N(C517)*D517*(1-N(E517)))</f>
        <v/>
      </c>
      <c r="G517" s="7" t="str">
        <f aca="false">IF(OR(B517="",D517=""),"",N(C517)*IFERROR(INDEX(المنتجات!$B$5:$B$64,MATCH(B517,المنتجات!$A$5:$A$64,0)),0))</f>
        <v/>
      </c>
      <c r="H517" s="8" t="str">
        <f aca="false">IF(F517="","",F517-G517)</f>
        <v/>
      </c>
    </row>
    <row r="518" customFormat="false" ht="15" hidden="false" customHeight="false" outlineLevel="0" collapsed="false">
      <c r="A518" s="16"/>
      <c r="B518" s="17"/>
      <c r="C518" s="18"/>
      <c r="D518" s="7" t="str">
        <f aca="false">IF(B518="","",IFERROR(INDEX(المنتجات!$C$5:$C$64,MATCH(B518,المنتجات!$A$5:$A$64,0)),""))</f>
        <v/>
      </c>
      <c r="E518" s="19"/>
      <c r="F518" s="7" t="str">
        <f aca="false">IF(OR(B518="",D518=""),"",N(C518)*D518*(1-N(E518)))</f>
        <v/>
      </c>
      <c r="G518" s="7" t="str">
        <f aca="false">IF(OR(B518="",D518=""),"",N(C518)*IFERROR(INDEX(المنتجات!$B$5:$B$64,MATCH(B518,المنتجات!$A$5:$A$64,0)),0))</f>
        <v/>
      </c>
      <c r="H518" s="8" t="str">
        <f aca="false">IF(F518="","",F518-G518)</f>
        <v/>
      </c>
    </row>
    <row r="519" customFormat="false" ht="15" hidden="false" customHeight="false" outlineLevel="0" collapsed="false">
      <c r="A519" s="16"/>
      <c r="B519" s="17"/>
      <c r="C519" s="18"/>
      <c r="D519" s="7" t="str">
        <f aca="false">IF(B519="","",IFERROR(INDEX(المنتجات!$C$5:$C$64,MATCH(B519,المنتجات!$A$5:$A$64,0)),""))</f>
        <v/>
      </c>
      <c r="E519" s="19"/>
      <c r="F519" s="7" t="str">
        <f aca="false">IF(OR(B519="",D519=""),"",N(C519)*D519*(1-N(E519)))</f>
        <v/>
      </c>
      <c r="G519" s="7" t="str">
        <f aca="false">IF(OR(B519="",D519=""),"",N(C519)*IFERROR(INDEX(المنتجات!$B$5:$B$64,MATCH(B519,المنتجات!$A$5:$A$64,0)),0))</f>
        <v/>
      </c>
      <c r="H519" s="8" t="str">
        <f aca="false">IF(F519="","",F519-G519)</f>
        <v/>
      </c>
    </row>
    <row r="520" customFormat="false" ht="15" hidden="false" customHeight="false" outlineLevel="0" collapsed="false">
      <c r="A520" s="16"/>
      <c r="B520" s="17"/>
      <c r="C520" s="18"/>
      <c r="D520" s="7" t="str">
        <f aca="false">IF(B520="","",IFERROR(INDEX(المنتجات!$C$5:$C$64,MATCH(B520,المنتجات!$A$5:$A$64,0)),""))</f>
        <v/>
      </c>
      <c r="E520" s="19"/>
      <c r="F520" s="7" t="str">
        <f aca="false">IF(OR(B520="",D520=""),"",N(C520)*D520*(1-N(E520)))</f>
        <v/>
      </c>
      <c r="G520" s="7" t="str">
        <f aca="false">IF(OR(B520="",D520=""),"",N(C520)*IFERROR(INDEX(المنتجات!$B$5:$B$64,MATCH(B520,المنتجات!$A$5:$A$64,0)),0))</f>
        <v/>
      </c>
      <c r="H520" s="8" t="str">
        <f aca="false">IF(F520="","",F520-G520)</f>
        <v/>
      </c>
    </row>
    <row r="521" customFormat="false" ht="15" hidden="false" customHeight="false" outlineLevel="0" collapsed="false">
      <c r="A521" s="16"/>
      <c r="B521" s="17"/>
      <c r="C521" s="18"/>
      <c r="D521" s="7" t="str">
        <f aca="false">IF(B521="","",IFERROR(INDEX(المنتجات!$C$5:$C$64,MATCH(B521,المنتجات!$A$5:$A$64,0)),""))</f>
        <v/>
      </c>
      <c r="E521" s="19"/>
      <c r="F521" s="7" t="str">
        <f aca="false">IF(OR(B521="",D521=""),"",N(C521)*D521*(1-N(E521)))</f>
        <v/>
      </c>
      <c r="G521" s="7" t="str">
        <f aca="false">IF(OR(B521="",D521=""),"",N(C521)*IFERROR(INDEX(المنتجات!$B$5:$B$64,MATCH(B521,المنتجات!$A$5:$A$64,0)),0))</f>
        <v/>
      </c>
      <c r="H521" s="8" t="str">
        <f aca="false">IF(F521="","",F521-G521)</f>
        <v/>
      </c>
    </row>
    <row r="522" customFormat="false" ht="15" hidden="false" customHeight="false" outlineLevel="0" collapsed="false">
      <c r="A522" s="16"/>
      <c r="B522" s="17"/>
      <c r="C522" s="18"/>
      <c r="D522" s="7" t="str">
        <f aca="false">IF(B522="","",IFERROR(INDEX(المنتجات!$C$5:$C$64,MATCH(B522,المنتجات!$A$5:$A$64,0)),""))</f>
        <v/>
      </c>
      <c r="E522" s="19"/>
      <c r="F522" s="7" t="str">
        <f aca="false">IF(OR(B522="",D522=""),"",N(C522)*D522*(1-N(E522)))</f>
        <v/>
      </c>
      <c r="G522" s="7" t="str">
        <f aca="false">IF(OR(B522="",D522=""),"",N(C522)*IFERROR(INDEX(المنتجات!$B$5:$B$64,MATCH(B522,المنتجات!$A$5:$A$64,0)),0))</f>
        <v/>
      </c>
      <c r="H522" s="8" t="str">
        <f aca="false">IF(F522="","",F522-G522)</f>
        <v/>
      </c>
    </row>
    <row r="523" customFormat="false" ht="15" hidden="false" customHeight="false" outlineLevel="0" collapsed="false">
      <c r="A523" s="16"/>
      <c r="B523" s="17"/>
      <c r="C523" s="18"/>
      <c r="D523" s="7" t="str">
        <f aca="false">IF(B523="","",IFERROR(INDEX(المنتجات!$C$5:$C$64,MATCH(B523,المنتجات!$A$5:$A$64,0)),""))</f>
        <v/>
      </c>
      <c r="E523" s="19"/>
      <c r="F523" s="7" t="str">
        <f aca="false">IF(OR(B523="",D523=""),"",N(C523)*D523*(1-N(E523)))</f>
        <v/>
      </c>
      <c r="G523" s="7" t="str">
        <f aca="false">IF(OR(B523="",D523=""),"",N(C523)*IFERROR(INDEX(المنتجات!$B$5:$B$64,MATCH(B523,المنتجات!$A$5:$A$64,0)),0))</f>
        <v/>
      </c>
      <c r="H523" s="8" t="str">
        <f aca="false">IF(F523="","",F523-G523)</f>
        <v/>
      </c>
    </row>
    <row r="524" customFormat="false" ht="15" hidden="false" customHeight="false" outlineLevel="0" collapsed="false">
      <c r="A524" s="16"/>
      <c r="B524" s="17"/>
      <c r="C524" s="18"/>
      <c r="D524" s="7" t="str">
        <f aca="false">IF(B524="","",IFERROR(INDEX(المنتجات!$C$5:$C$64,MATCH(B524,المنتجات!$A$5:$A$64,0)),""))</f>
        <v/>
      </c>
      <c r="E524" s="19"/>
      <c r="F524" s="7" t="str">
        <f aca="false">IF(OR(B524="",D524=""),"",N(C524)*D524*(1-N(E524)))</f>
        <v/>
      </c>
      <c r="G524" s="7" t="str">
        <f aca="false">IF(OR(B524="",D524=""),"",N(C524)*IFERROR(INDEX(المنتجات!$B$5:$B$64,MATCH(B524,المنتجات!$A$5:$A$64,0)),0))</f>
        <v/>
      </c>
      <c r="H524" s="8" t="str">
        <f aca="false">IF(F524="","",F524-G524)</f>
        <v/>
      </c>
    </row>
    <row r="525" customFormat="false" ht="15" hidden="false" customHeight="false" outlineLevel="0" collapsed="false">
      <c r="A525" s="16"/>
      <c r="B525" s="17"/>
      <c r="C525" s="18"/>
      <c r="D525" s="7" t="str">
        <f aca="false">IF(B525="","",IFERROR(INDEX(المنتجات!$C$5:$C$64,MATCH(B525,المنتجات!$A$5:$A$64,0)),""))</f>
        <v/>
      </c>
      <c r="E525" s="19"/>
      <c r="F525" s="7" t="str">
        <f aca="false">IF(OR(B525="",D525=""),"",N(C525)*D525*(1-N(E525)))</f>
        <v/>
      </c>
      <c r="G525" s="7" t="str">
        <f aca="false">IF(OR(B525="",D525=""),"",N(C525)*IFERROR(INDEX(المنتجات!$B$5:$B$64,MATCH(B525,المنتجات!$A$5:$A$64,0)),0))</f>
        <v/>
      </c>
      <c r="H525" s="8" t="str">
        <f aca="false">IF(F525="","",F525-G525)</f>
        <v/>
      </c>
    </row>
    <row r="526" customFormat="false" ht="15" hidden="false" customHeight="false" outlineLevel="0" collapsed="false">
      <c r="A526" s="16"/>
      <c r="B526" s="17"/>
      <c r="C526" s="18"/>
      <c r="D526" s="7" t="str">
        <f aca="false">IF(B526="","",IFERROR(INDEX(المنتجات!$C$5:$C$64,MATCH(B526,المنتجات!$A$5:$A$64,0)),""))</f>
        <v/>
      </c>
      <c r="E526" s="19"/>
      <c r="F526" s="7" t="str">
        <f aca="false">IF(OR(B526="",D526=""),"",N(C526)*D526*(1-N(E526)))</f>
        <v/>
      </c>
      <c r="G526" s="7" t="str">
        <f aca="false">IF(OR(B526="",D526=""),"",N(C526)*IFERROR(INDEX(المنتجات!$B$5:$B$64,MATCH(B526,المنتجات!$A$5:$A$64,0)),0))</f>
        <v/>
      </c>
      <c r="H526" s="8" t="str">
        <f aca="false">IF(F526="","",F526-G526)</f>
        <v/>
      </c>
    </row>
    <row r="527" customFormat="false" ht="15" hidden="false" customHeight="false" outlineLevel="0" collapsed="false">
      <c r="A527" s="16"/>
      <c r="B527" s="17"/>
      <c r="C527" s="18"/>
      <c r="D527" s="7" t="str">
        <f aca="false">IF(B527="","",IFERROR(INDEX(المنتجات!$C$5:$C$64,MATCH(B527,المنتجات!$A$5:$A$64,0)),""))</f>
        <v/>
      </c>
      <c r="E527" s="19"/>
      <c r="F527" s="7" t="str">
        <f aca="false">IF(OR(B527="",D527=""),"",N(C527)*D527*(1-N(E527)))</f>
        <v/>
      </c>
      <c r="G527" s="7" t="str">
        <f aca="false">IF(OR(B527="",D527=""),"",N(C527)*IFERROR(INDEX(المنتجات!$B$5:$B$64,MATCH(B527,المنتجات!$A$5:$A$64,0)),0))</f>
        <v/>
      </c>
      <c r="H527" s="8" t="str">
        <f aca="false">IF(F527="","",F527-G527)</f>
        <v/>
      </c>
    </row>
    <row r="528" customFormat="false" ht="15" hidden="false" customHeight="false" outlineLevel="0" collapsed="false">
      <c r="A528" s="16"/>
      <c r="B528" s="17"/>
      <c r="C528" s="18"/>
      <c r="D528" s="7" t="str">
        <f aca="false">IF(B528="","",IFERROR(INDEX(المنتجات!$C$5:$C$64,MATCH(B528,المنتجات!$A$5:$A$64,0)),""))</f>
        <v/>
      </c>
      <c r="E528" s="19"/>
      <c r="F528" s="7" t="str">
        <f aca="false">IF(OR(B528="",D528=""),"",N(C528)*D528*(1-N(E528)))</f>
        <v/>
      </c>
      <c r="G528" s="7" t="str">
        <f aca="false">IF(OR(B528="",D528=""),"",N(C528)*IFERROR(INDEX(المنتجات!$B$5:$B$64,MATCH(B528,المنتجات!$A$5:$A$64,0)),0))</f>
        <v/>
      </c>
      <c r="H528" s="8" t="str">
        <f aca="false">IF(F528="","",F528-G528)</f>
        <v/>
      </c>
    </row>
    <row r="529" customFormat="false" ht="15" hidden="false" customHeight="false" outlineLevel="0" collapsed="false">
      <c r="A529" s="16"/>
      <c r="B529" s="17"/>
      <c r="C529" s="18"/>
      <c r="D529" s="7" t="str">
        <f aca="false">IF(B529="","",IFERROR(INDEX(المنتجات!$C$5:$C$64,MATCH(B529,المنتجات!$A$5:$A$64,0)),""))</f>
        <v/>
      </c>
      <c r="E529" s="19"/>
      <c r="F529" s="7" t="str">
        <f aca="false">IF(OR(B529="",D529=""),"",N(C529)*D529*(1-N(E529)))</f>
        <v/>
      </c>
      <c r="G529" s="7" t="str">
        <f aca="false">IF(OR(B529="",D529=""),"",N(C529)*IFERROR(INDEX(المنتجات!$B$5:$B$64,MATCH(B529,المنتجات!$A$5:$A$64,0)),0))</f>
        <v/>
      </c>
      <c r="H529" s="8" t="str">
        <f aca="false">IF(F529="","",F529-G529)</f>
        <v/>
      </c>
    </row>
    <row r="530" customFormat="false" ht="15" hidden="false" customHeight="false" outlineLevel="0" collapsed="false">
      <c r="A530" s="16"/>
      <c r="B530" s="17"/>
      <c r="C530" s="18"/>
      <c r="D530" s="7" t="str">
        <f aca="false">IF(B530="","",IFERROR(INDEX(المنتجات!$C$5:$C$64,MATCH(B530,المنتجات!$A$5:$A$64,0)),""))</f>
        <v/>
      </c>
      <c r="E530" s="19"/>
      <c r="F530" s="7" t="str">
        <f aca="false">IF(OR(B530="",D530=""),"",N(C530)*D530*(1-N(E530)))</f>
        <v/>
      </c>
      <c r="G530" s="7" t="str">
        <f aca="false">IF(OR(B530="",D530=""),"",N(C530)*IFERROR(INDEX(المنتجات!$B$5:$B$64,MATCH(B530,المنتجات!$A$5:$A$64,0)),0))</f>
        <v/>
      </c>
      <c r="H530" s="8" t="str">
        <f aca="false">IF(F530="","",F530-G530)</f>
        <v/>
      </c>
    </row>
    <row r="531" customFormat="false" ht="15" hidden="false" customHeight="false" outlineLevel="0" collapsed="false">
      <c r="A531" s="16"/>
      <c r="B531" s="17"/>
      <c r="C531" s="18"/>
      <c r="D531" s="7" t="str">
        <f aca="false">IF(B531="","",IFERROR(INDEX(المنتجات!$C$5:$C$64,MATCH(B531,المنتجات!$A$5:$A$64,0)),""))</f>
        <v/>
      </c>
      <c r="E531" s="19"/>
      <c r="F531" s="7" t="str">
        <f aca="false">IF(OR(B531="",D531=""),"",N(C531)*D531*(1-N(E531)))</f>
        <v/>
      </c>
      <c r="G531" s="7" t="str">
        <f aca="false">IF(OR(B531="",D531=""),"",N(C531)*IFERROR(INDEX(المنتجات!$B$5:$B$64,MATCH(B531,المنتجات!$A$5:$A$64,0)),0))</f>
        <v/>
      </c>
      <c r="H531" s="8" t="str">
        <f aca="false">IF(F531="","",F531-G531)</f>
        <v/>
      </c>
    </row>
    <row r="532" customFormat="false" ht="15" hidden="false" customHeight="false" outlineLevel="0" collapsed="false">
      <c r="A532" s="16"/>
      <c r="B532" s="17"/>
      <c r="C532" s="18"/>
      <c r="D532" s="7" t="str">
        <f aca="false">IF(B532="","",IFERROR(INDEX(المنتجات!$C$5:$C$64,MATCH(B532,المنتجات!$A$5:$A$64,0)),""))</f>
        <v/>
      </c>
      <c r="E532" s="19"/>
      <c r="F532" s="7" t="str">
        <f aca="false">IF(OR(B532="",D532=""),"",N(C532)*D532*(1-N(E532)))</f>
        <v/>
      </c>
      <c r="G532" s="7" t="str">
        <f aca="false">IF(OR(B532="",D532=""),"",N(C532)*IFERROR(INDEX(المنتجات!$B$5:$B$64,MATCH(B532,المنتجات!$A$5:$A$64,0)),0))</f>
        <v/>
      </c>
      <c r="H532" s="8" t="str">
        <f aca="false">IF(F532="","",F532-G532)</f>
        <v/>
      </c>
    </row>
    <row r="533" customFormat="false" ht="15" hidden="false" customHeight="false" outlineLevel="0" collapsed="false">
      <c r="A533" s="16"/>
      <c r="B533" s="17"/>
      <c r="C533" s="18"/>
      <c r="D533" s="7" t="str">
        <f aca="false">IF(B533="","",IFERROR(INDEX(المنتجات!$C$5:$C$64,MATCH(B533,المنتجات!$A$5:$A$64,0)),""))</f>
        <v/>
      </c>
      <c r="E533" s="19"/>
      <c r="F533" s="7" t="str">
        <f aca="false">IF(OR(B533="",D533=""),"",N(C533)*D533*(1-N(E533)))</f>
        <v/>
      </c>
      <c r="G533" s="7" t="str">
        <f aca="false">IF(OR(B533="",D533=""),"",N(C533)*IFERROR(INDEX(المنتجات!$B$5:$B$64,MATCH(B533,المنتجات!$A$5:$A$64,0)),0))</f>
        <v/>
      </c>
      <c r="H533" s="8" t="str">
        <f aca="false">IF(F533="","",F533-G533)</f>
        <v/>
      </c>
    </row>
    <row r="534" customFormat="false" ht="15" hidden="false" customHeight="false" outlineLevel="0" collapsed="false">
      <c r="A534" s="16"/>
      <c r="B534" s="17"/>
      <c r="C534" s="18"/>
      <c r="D534" s="7" t="str">
        <f aca="false">IF(B534="","",IFERROR(INDEX(المنتجات!$C$5:$C$64,MATCH(B534,المنتجات!$A$5:$A$64,0)),""))</f>
        <v/>
      </c>
      <c r="E534" s="19"/>
      <c r="F534" s="7" t="str">
        <f aca="false">IF(OR(B534="",D534=""),"",N(C534)*D534*(1-N(E534)))</f>
        <v/>
      </c>
      <c r="G534" s="7" t="str">
        <f aca="false">IF(OR(B534="",D534=""),"",N(C534)*IFERROR(INDEX(المنتجات!$B$5:$B$64,MATCH(B534,المنتجات!$A$5:$A$64,0)),0))</f>
        <v/>
      </c>
      <c r="H534" s="8" t="str">
        <f aca="false">IF(F534="","",F534-G534)</f>
        <v/>
      </c>
    </row>
    <row r="535" customFormat="false" ht="15" hidden="false" customHeight="false" outlineLevel="0" collapsed="false">
      <c r="A535" s="16"/>
      <c r="B535" s="17"/>
      <c r="C535" s="18"/>
      <c r="D535" s="7" t="str">
        <f aca="false">IF(B535="","",IFERROR(INDEX(المنتجات!$C$5:$C$64,MATCH(B535,المنتجات!$A$5:$A$64,0)),""))</f>
        <v/>
      </c>
      <c r="E535" s="19"/>
      <c r="F535" s="7" t="str">
        <f aca="false">IF(OR(B535="",D535=""),"",N(C535)*D535*(1-N(E535)))</f>
        <v/>
      </c>
      <c r="G535" s="7" t="str">
        <f aca="false">IF(OR(B535="",D535=""),"",N(C535)*IFERROR(INDEX(المنتجات!$B$5:$B$64,MATCH(B535,المنتجات!$A$5:$A$64,0)),0))</f>
        <v/>
      </c>
      <c r="H535" s="8" t="str">
        <f aca="false">IF(F535="","",F535-G535)</f>
        <v/>
      </c>
    </row>
    <row r="536" customFormat="false" ht="15" hidden="false" customHeight="false" outlineLevel="0" collapsed="false">
      <c r="A536" s="16"/>
      <c r="B536" s="17"/>
      <c r="C536" s="18"/>
      <c r="D536" s="7" t="str">
        <f aca="false">IF(B536="","",IFERROR(INDEX(المنتجات!$C$5:$C$64,MATCH(B536,المنتجات!$A$5:$A$64,0)),""))</f>
        <v/>
      </c>
      <c r="E536" s="19"/>
      <c r="F536" s="7" t="str">
        <f aca="false">IF(OR(B536="",D536=""),"",N(C536)*D536*(1-N(E536)))</f>
        <v/>
      </c>
      <c r="G536" s="7" t="str">
        <f aca="false">IF(OR(B536="",D536=""),"",N(C536)*IFERROR(INDEX(المنتجات!$B$5:$B$64,MATCH(B536,المنتجات!$A$5:$A$64,0)),0))</f>
        <v/>
      </c>
      <c r="H536" s="8" t="str">
        <f aca="false">IF(F536="","",F536-G536)</f>
        <v/>
      </c>
    </row>
    <row r="537" customFormat="false" ht="15" hidden="false" customHeight="false" outlineLevel="0" collapsed="false">
      <c r="A537" s="16"/>
      <c r="B537" s="17"/>
      <c r="C537" s="18"/>
      <c r="D537" s="7" t="str">
        <f aca="false">IF(B537="","",IFERROR(INDEX(المنتجات!$C$5:$C$64,MATCH(B537,المنتجات!$A$5:$A$64,0)),""))</f>
        <v/>
      </c>
      <c r="E537" s="19"/>
      <c r="F537" s="7" t="str">
        <f aca="false">IF(OR(B537="",D537=""),"",N(C537)*D537*(1-N(E537)))</f>
        <v/>
      </c>
      <c r="G537" s="7" t="str">
        <f aca="false">IF(OR(B537="",D537=""),"",N(C537)*IFERROR(INDEX(المنتجات!$B$5:$B$64,MATCH(B537,المنتجات!$A$5:$A$64,0)),0))</f>
        <v/>
      </c>
      <c r="H537" s="8" t="str">
        <f aca="false">IF(F537="","",F537-G537)</f>
        <v/>
      </c>
    </row>
    <row r="538" customFormat="false" ht="15" hidden="false" customHeight="false" outlineLevel="0" collapsed="false">
      <c r="A538" s="16"/>
      <c r="B538" s="17"/>
      <c r="C538" s="18"/>
      <c r="D538" s="7" t="str">
        <f aca="false">IF(B538="","",IFERROR(INDEX(المنتجات!$C$5:$C$64,MATCH(B538,المنتجات!$A$5:$A$64,0)),""))</f>
        <v/>
      </c>
      <c r="E538" s="19"/>
      <c r="F538" s="7" t="str">
        <f aca="false">IF(OR(B538="",D538=""),"",N(C538)*D538*(1-N(E538)))</f>
        <v/>
      </c>
      <c r="G538" s="7" t="str">
        <f aca="false">IF(OR(B538="",D538=""),"",N(C538)*IFERROR(INDEX(المنتجات!$B$5:$B$64,MATCH(B538,المنتجات!$A$5:$A$64,0)),0))</f>
        <v/>
      </c>
      <c r="H538" s="8" t="str">
        <f aca="false">IF(F538="","",F538-G538)</f>
        <v/>
      </c>
    </row>
    <row r="539" customFormat="false" ht="15" hidden="false" customHeight="false" outlineLevel="0" collapsed="false">
      <c r="A539" s="16"/>
      <c r="B539" s="17"/>
      <c r="C539" s="18"/>
      <c r="D539" s="7" t="str">
        <f aca="false">IF(B539="","",IFERROR(INDEX(المنتجات!$C$5:$C$64,MATCH(B539,المنتجات!$A$5:$A$64,0)),""))</f>
        <v/>
      </c>
      <c r="E539" s="19"/>
      <c r="F539" s="7" t="str">
        <f aca="false">IF(OR(B539="",D539=""),"",N(C539)*D539*(1-N(E539)))</f>
        <v/>
      </c>
      <c r="G539" s="7" t="str">
        <f aca="false">IF(OR(B539="",D539=""),"",N(C539)*IFERROR(INDEX(المنتجات!$B$5:$B$64,MATCH(B539,المنتجات!$A$5:$A$64,0)),0))</f>
        <v/>
      </c>
      <c r="H539" s="8" t="str">
        <f aca="false">IF(F539="","",F539-G539)</f>
        <v/>
      </c>
    </row>
    <row r="540" customFormat="false" ht="15" hidden="false" customHeight="false" outlineLevel="0" collapsed="false">
      <c r="A540" s="16"/>
      <c r="B540" s="17"/>
      <c r="C540" s="18"/>
      <c r="D540" s="7" t="str">
        <f aca="false">IF(B540="","",IFERROR(INDEX(المنتجات!$C$5:$C$64,MATCH(B540,المنتجات!$A$5:$A$64,0)),""))</f>
        <v/>
      </c>
      <c r="E540" s="19"/>
      <c r="F540" s="7" t="str">
        <f aca="false">IF(OR(B540="",D540=""),"",N(C540)*D540*(1-N(E540)))</f>
        <v/>
      </c>
      <c r="G540" s="7" t="str">
        <f aca="false">IF(OR(B540="",D540=""),"",N(C540)*IFERROR(INDEX(المنتجات!$B$5:$B$64,MATCH(B540,المنتجات!$A$5:$A$64,0)),0))</f>
        <v/>
      </c>
      <c r="H540" s="8" t="str">
        <f aca="false">IF(F540="","",F540-G540)</f>
        <v/>
      </c>
    </row>
    <row r="541" customFormat="false" ht="15" hidden="false" customHeight="false" outlineLevel="0" collapsed="false">
      <c r="A541" s="16"/>
      <c r="B541" s="17"/>
      <c r="C541" s="18"/>
      <c r="D541" s="7" t="str">
        <f aca="false">IF(B541="","",IFERROR(INDEX(المنتجات!$C$5:$C$64,MATCH(B541,المنتجات!$A$5:$A$64,0)),""))</f>
        <v/>
      </c>
      <c r="E541" s="19"/>
      <c r="F541" s="7" t="str">
        <f aca="false">IF(OR(B541="",D541=""),"",N(C541)*D541*(1-N(E541)))</f>
        <v/>
      </c>
      <c r="G541" s="7" t="str">
        <f aca="false">IF(OR(B541="",D541=""),"",N(C541)*IFERROR(INDEX(المنتجات!$B$5:$B$64,MATCH(B541,المنتجات!$A$5:$A$64,0)),0))</f>
        <v/>
      </c>
      <c r="H541" s="8" t="str">
        <f aca="false">IF(F541="","",F541-G541)</f>
        <v/>
      </c>
    </row>
    <row r="542" customFormat="false" ht="15" hidden="false" customHeight="false" outlineLevel="0" collapsed="false">
      <c r="A542" s="16"/>
      <c r="B542" s="17"/>
      <c r="C542" s="18"/>
      <c r="D542" s="7" t="str">
        <f aca="false">IF(B542="","",IFERROR(INDEX(المنتجات!$C$5:$C$64,MATCH(B542,المنتجات!$A$5:$A$64,0)),""))</f>
        <v/>
      </c>
      <c r="E542" s="19"/>
      <c r="F542" s="7" t="str">
        <f aca="false">IF(OR(B542="",D542=""),"",N(C542)*D542*(1-N(E542)))</f>
        <v/>
      </c>
      <c r="G542" s="7" t="str">
        <f aca="false">IF(OR(B542="",D542=""),"",N(C542)*IFERROR(INDEX(المنتجات!$B$5:$B$64,MATCH(B542,المنتجات!$A$5:$A$64,0)),0))</f>
        <v/>
      </c>
      <c r="H542" s="8" t="str">
        <f aca="false">IF(F542="","",F542-G542)</f>
        <v/>
      </c>
    </row>
    <row r="543" customFormat="false" ht="15" hidden="false" customHeight="false" outlineLevel="0" collapsed="false">
      <c r="A543" s="16"/>
      <c r="B543" s="17"/>
      <c r="C543" s="18"/>
      <c r="D543" s="7" t="str">
        <f aca="false">IF(B543="","",IFERROR(INDEX(المنتجات!$C$5:$C$64,MATCH(B543,المنتجات!$A$5:$A$64,0)),""))</f>
        <v/>
      </c>
      <c r="E543" s="19"/>
      <c r="F543" s="7" t="str">
        <f aca="false">IF(OR(B543="",D543=""),"",N(C543)*D543*(1-N(E543)))</f>
        <v/>
      </c>
      <c r="G543" s="7" t="str">
        <f aca="false">IF(OR(B543="",D543=""),"",N(C543)*IFERROR(INDEX(المنتجات!$B$5:$B$64,MATCH(B543,المنتجات!$A$5:$A$64,0)),0))</f>
        <v/>
      </c>
      <c r="H543" s="8" t="str">
        <f aca="false">IF(F543="","",F543-G543)</f>
        <v/>
      </c>
    </row>
    <row r="544" customFormat="false" ht="15" hidden="false" customHeight="false" outlineLevel="0" collapsed="false">
      <c r="A544" s="16"/>
      <c r="B544" s="17"/>
      <c r="C544" s="18"/>
      <c r="D544" s="7" t="str">
        <f aca="false">IF(B544="","",IFERROR(INDEX(المنتجات!$C$5:$C$64,MATCH(B544,المنتجات!$A$5:$A$64,0)),""))</f>
        <v/>
      </c>
      <c r="E544" s="19"/>
      <c r="F544" s="7" t="str">
        <f aca="false">IF(OR(B544="",D544=""),"",N(C544)*D544*(1-N(E544)))</f>
        <v/>
      </c>
      <c r="G544" s="7" t="str">
        <f aca="false">IF(OR(B544="",D544=""),"",N(C544)*IFERROR(INDEX(المنتجات!$B$5:$B$64,MATCH(B544,المنتجات!$A$5:$A$64,0)),0))</f>
        <v/>
      </c>
      <c r="H544" s="8" t="str">
        <f aca="false">IF(F544="","",F544-G544)</f>
        <v/>
      </c>
    </row>
    <row r="545" customFormat="false" ht="15" hidden="false" customHeight="false" outlineLevel="0" collapsed="false">
      <c r="A545" s="16"/>
      <c r="B545" s="17"/>
      <c r="C545" s="18"/>
      <c r="D545" s="7" t="str">
        <f aca="false">IF(B545="","",IFERROR(INDEX(المنتجات!$C$5:$C$64,MATCH(B545,المنتجات!$A$5:$A$64,0)),""))</f>
        <v/>
      </c>
      <c r="E545" s="19"/>
      <c r="F545" s="7" t="str">
        <f aca="false">IF(OR(B545="",D545=""),"",N(C545)*D545*(1-N(E545)))</f>
        <v/>
      </c>
      <c r="G545" s="7" t="str">
        <f aca="false">IF(OR(B545="",D545=""),"",N(C545)*IFERROR(INDEX(المنتجات!$B$5:$B$64,MATCH(B545,المنتجات!$A$5:$A$64,0)),0))</f>
        <v/>
      </c>
      <c r="H545" s="8" t="str">
        <f aca="false">IF(F545="","",F545-G545)</f>
        <v/>
      </c>
    </row>
    <row r="546" customFormat="false" ht="15" hidden="false" customHeight="false" outlineLevel="0" collapsed="false">
      <c r="A546" s="16"/>
      <c r="B546" s="17"/>
      <c r="C546" s="18"/>
      <c r="D546" s="7" t="str">
        <f aca="false">IF(B546="","",IFERROR(INDEX(المنتجات!$C$5:$C$64,MATCH(B546,المنتجات!$A$5:$A$64,0)),""))</f>
        <v/>
      </c>
      <c r="E546" s="19"/>
      <c r="F546" s="7" t="str">
        <f aca="false">IF(OR(B546="",D546=""),"",N(C546)*D546*(1-N(E546)))</f>
        <v/>
      </c>
      <c r="G546" s="7" t="str">
        <f aca="false">IF(OR(B546="",D546=""),"",N(C546)*IFERROR(INDEX(المنتجات!$B$5:$B$64,MATCH(B546,المنتجات!$A$5:$A$64,0)),0))</f>
        <v/>
      </c>
      <c r="H546" s="8" t="str">
        <f aca="false">IF(F546="","",F546-G546)</f>
        <v/>
      </c>
    </row>
    <row r="547" customFormat="false" ht="15" hidden="false" customHeight="false" outlineLevel="0" collapsed="false">
      <c r="A547" s="16"/>
      <c r="B547" s="17"/>
      <c r="C547" s="18"/>
      <c r="D547" s="7" t="str">
        <f aca="false">IF(B547="","",IFERROR(INDEX(المنتجات!$C$5:$C$64,MATCH(B547,المنتجات!$A$5:$A$64,0)),""))</f>
        <v/>
      </c>
      <c r="E547" s="19"/>
      <c r="F547" s="7" t="str">
        <f aca="false">IF(OR(B547="",D547=""),"",N(C547)*D547*(1-N(E547)))</f>
        <v/>
      </c>
      <c r="G547" s="7" t="str">
        <f aca="false">IF(OR(B547="",D547=""),"",N(C547)*IFERROR(INDEX(المنتجات!$B$5:$B$64,MATCH(B547,المنتجات!$A$5:$A$64,0)),0))</f>
        <v/>
      </c>
      <c r="H547" s="8" t="str">
        <f aca="false">IF(F547="","",F547-G547)</f>
        <v/>
      </c>
    </row>
    <row r="548" customFormat="false" ht="15" hidden="false" customHeight="false" outlineLevel="0" collapsed="false">
      <c r="A548" s="16"/>
      <c r="B548" s="17"/>
      <c r="C548" s="18"/>
      <c r="D548" s="7" t="str">
        <f aca="false">IF(B548="","",IFERROR(INDEX(المنتجات!$C$5:$C$64,MATCH(B548,المنتجات!$A$5:$A$64,0)),""))</f>
        <v/>
      </c>
      <c r="E548" s="19"/>
      <c r="F548" s="7" t="str">
        <f aca="false">IF(OR(B548="",D548=""),"",N(C548)*D548*(1-N(E548)))</f>
        <v/>
      </c>
      <c r="G548" s="7" t="str">
        <f aca="false">IF(OR(B548="",D548=""),"",N(C548)*IFERROR(INDEX(المنتجات!$B$5:$B$64,MATCH(B548,المنتجات!$A$5:$A$64,0)),0))</f>
        <v/>
      </c>
      <c r="H548" s="8" t="str">
        <f aca="false">IF(F548="","",F548-G548)</f>
        <v/>
      </c>
    </row>
    <row r="549" customFormat="false" ht="15" hidden="false" customHeight="false" outlineLevel="0" collapsed="false">
      <c r="A549" s="16"/>
      <c r="B549" s="17"/>
      <c r="C549" s="18"/>
      <c r="D549" s="7" t="str">
        <f aca="false">IF(B549="","",IFERROR(INDEX(المنتجات!$C$5:$C$64,MATCH(B549,المنتجات!$A$5:$A$64,0)),""))</f>
        <v/>
      </c>
      <c r="E549" s="19"/>
      <c r="F549" s="7" t="str">
        <f aca="false">IF(OR(B549="",D549=""),"",N(C549)*D549*(1-N(E549)))</f>
        <v/>
      </c>
      <c r="G549" s="7" t="str">
        <f aca="false">IF(OR(B549="",D549=""),"",N(C549)*IFERROR(INDEX(المنتجات!$B$5:$B$64,MATCH(B549,المنتجات!$A$5:$A$64,0)),0))</f>
        <v/>
      </c>
      <c r="H549" s="8" t="str">
        <f aca="false">IF(F549="","",F549-G549)</f>
        <v/>
      </c>
    </row>
    <row r="550" customFormat="false" ht="15" hidden="false" customHeight="false" outlineLevel="0" collapsed="false">
      <c r="A550" s="16"/>
      <c r="B550" s="17"/>
      <c r="C550" s="18"/>
      <c r="D550" s="7" t="str">
        <f aca="false">IF(B550="","",IFERROR(INDEX(المنتجات!$C$5:$C$64,MATCH(B550,المنتجات!$A$5:$A$64,0)),""))</f>
        <v/>
      </c>
      <c r="E550" s="19"/>
      <c r="F550" s="7" t="str">
        <f aca="false">IF(OR(B550="",D550=""),"",N(C550)*D550*(1-N(E550)))</f>
        <v/>
      </c>
      <c r="G550" s="7" t="str">
        <f aca="false">IF(OR(B550="",D550=""),"",N(C550)*IFERROR(INDEX(المنتجات!$B$5:$B$64,MATCH(B550,المنتجات!$A$5:$A$64,0)),0))</f>
        <v/>
      </c>
      <c r="H550" s="8" t="str">
        <f aca="false">IF(F550="","",F550-G550)</f>
        <v/>
      </c>
    </row>
    <row r="551" customFormat="false" ht="15" hidden="false" customHeight="false" outlineLevel="0" collapsed="false">
      <c r="A551" s="16"/>
      <c r="B551" s="17"/>
      <c r="C551" s="18"/>
      <c r="D551" s="7" t="str">
        <f aca="false">IF(B551="","",IFERROR(INDEX(المنتجات!$C$5:$C$64,MATCH(B551,المنتجات!$A$5:$A$64,0)),""))</f>
        <v/>
      </c>
      <c r="E551" s="19"/>
      <c r="F551" s="7" t="str">
        <f aca="false">IF(OR(B551="",D551=""),"",N(C551)*D551*(1-N(E551)))</f>
        <v/>
      </c>
      <c r="G551" s="7" t="str">
        <f aca="false">IF(OR(B551="",D551=""),"",N(C551)*IFERROR(INDEX(المنتجات!$B$5:$B$64,MATCH(B551,المنتجات!$A$5:$A$64,0)),0))</f>
        <v/>
      </c>
      <c r="H551" s="8" t="str">
        <f aca="false">IF(F551="","",F551-G551)</f>
        <v/>
      </c>
    </row>
    <row r="552" customFormat="false" ht="15" hidden="false" customHeight="false" outlineLevel="0" collapsed="false">
      <c r="A552" s="16"/>
      <c r="B552" s="17"/>
      <c r="C552" s="18"/>
      <c r="D552" s="7" t="str">
        <f aca="false">IF(B552="","",IFERROR(INDEX(المنتجات!$C$5:$C$64,MATCH(B552,المنتجات!$A$5:$A$64,0)),""))</f>
        <v/>
      </c>
      <c r="E552" s="19"/>
      <c r="F552" s="7" t="str">
        <f aca="false">IF(OR(B552="",D552=""),"",N(C552)*D552*(1-N(E552)))</f>
        <v/>
      </c>
      <c r="G552" s="7" t="str">
        <f aca="false">IF(OR(B552="",D552=""),"",N(C552)*IFERROR(INDEX(المنتجات!$B$5:$B$64,MATCH(B552,المنتجات!$A$5:$A$64,0)),0))</f>
        <v/>
      </c>
      <c r="H552" s="8" t="str">
        <f aca="false">IF(F552="","",F552-G552)</f>
        <v/>
      </c>
    </row>
    <row r="553" customFormat="false" ht="15" hidden="false" customHeight="false" outlineLevel="0" collapsed="false">
      <c r="A553" s="16"/>
      <c r="B553" s="17"/>
      <c r="C553" s="18"/>
      <c r="D553" s="7" t="str">
        <f aca="false">IF(B553="","",IFERROR(INDEX(المنتجات!$C$5:$C$64,MATCH(B553,المنتجات!$A$5:$A$64,0)),""))</f>
        <v/>
      </c>
      <c r="E553" s="19"/>
      <c r="F553" s="7" t="str">
        <f aca="false">IF(OR(B553="",D553=""),"",N(C553)*D553*(1-N(E553)))</f>
        <v/>
      </c>
      <c r="G553" s="7" t="str">
        <f aca="false">IF(OR(B553="",D553=""),"",N(C553)*IFERROR(INDEX(المنتجات!$B$5:$B$64,MATCH(B553,المنتجات!$A$5:$A$64,0)),0))</f>
        <v/>
      </c>
      <c r="H553" s="8" t="str">
        <f aca="false">IF(F553="","",F553-G553)</f>
        <v/>
      </c>
    </row>
    <row r="554" customFormat="false" ht="15" hidden="false" customHeight="false" outlineLevel="0" collapsed="false">
      <c r="A554" s="16"/>
      <c r="B554" s="17"/>
      <c r="C554" s="18"/>
      <c r="D554" s="7" t="str">
        <f aca="false">IF(B554="","",IFERROR(INDEX(المنتجات!$C$5:$C$64,MATCH(B554,المنتجات!$A$5:$A$64,0)),""))</f>
        <v/>
      </c>
      <c r="E554" s="19"/>
      <c r="F554" s="7" t="str">
        <f aca="false">IF(OR(B554="",D554=""),"",N(C554)*D554*(1-N(E554)))</f>
        <v/>
      </c>
      <c r="G554" s="7" t="str">
        <f aca="false">IF(OR(B554="",D554=""),"",N(C554)*IFERROR(INDEX(المنتجات!$B$5:$B$64,MATCH(B554,المنتجات!$A$5:$A$64,0)),0))</f>
        <v/>
      </c>
      <c r="H554" s="8" t="str">
        <f aca="false">IF(F554="","",F554-G554)</f>
        <v/>
      </c>
    </row>
    <row r="555" customFormat="false" ht="15" hidden="false" customHeight="false" outlineLevel="0" collapsed="false">
      <c r="A555" s="16"/>
      <c r="B555" s="17"/>
      <c r="C555" s="18"/>
      <c r="D555" s="7" t="str">
        <f aca="false">IF(B555="","",IFERROR(INDEX(المنتجات!$C$5:$C$64,MATCH(B555,المنتجات!$A$5:$A$64,0)),""))</f>
        <v/>
      </c>
      <c r="E555" s="19"/>
      <c r="F555" s="7" t="str">
        <f aca="false">IF(OR(B555="",D555=""),"",N(C555)*D555*(1-N(E555)))</f>
        <v/>
      </c>
      <c r="G555" s="7" t="str">
        <f aca="false">IF(OR(B555="",D555=""),"",N(C555)*IFERROR(INDEX(المنتجات!$B$5:$B$64,MATCH(B555,المنتجات!$A$5:$A$64,0)),0))</f>
        <v/>
      </c>
      <c r="H555" s="8" t="str">
        <f aca="false">IF(F555="","",F555-G555)</f>
        <v/>
      </c>
    </row>
    <row r="556" customFormat="false" ht="15" hidden="false" customHeight="false" outlineLevel="0" collapsed="false">
      <c r="A556" s="16"/>
      <c r="B556" s="17"/>
      <c r="C556" s="18"/>
      <c r="D556" s="7" t="str">
        <f aca="false">IF(B556="","",IFERROR(INDEX(المنتجات!$C$5:$C$64,MATCH(B556,المنتجات!$A$5:$A$64,0)),""))</f>
        <v/>
      </c>
      <c r="E556" s="19"/>
      <c r="F556" s="7" t="str">
        <f aca="false">IF(OR(B556="",D556=""),"",N(C556)*D556*(1-N(E556)))</f>
        <v/>
      </c>
      <c r="G556" s="7" t="str">
        <f aca="false">IF(OR(B556="",D556=""),"",N(C556)*IFERROR(INDEX(المنتجات!$B$5:$B$64,MATCH(B556,المنتجات!$A$5:$A$64,0)),0))</f>
        <v/>
      </c>
      <c r="H556" s="8" t="str">
        <f aca="false">IF(F556="","",F556-G556)</f>
        <v/>
      </c>
    </row>
    <row r="557" customFormat="false" ht="15" hidden="false" customHeight="false" outlineLevel="0" collapsed="false">
      <c r="A557" s="16"/>
      <c r="B557" s="17"/>
      <c r="C557" s="18"/>
      <c r="D557" s="7" t="str">
        <f aca="false">IF(B557="","",IFERROR(INDEX(المنتجات!$C$5:$C$64,MATCH(B557,المنتجات!$A$5:$A$64,0)),""))</f>
        <v/>
      </c>
      <c r="E557" s="19"/>
      <c r="F557" s="7" t="str">
        <f aca="false">IF(OR(B557="",D557=""),"",N(C557)*D557*(1-N(E557)))</f>
        <v/>
      </c>
      <c r="G557" s="7" t="str">
        <f aca="false">IF(OR(B557="",D557=""),"",N(C557)*IFERROR(INDEX(المنتجات!$B$5:$B$64,MATCH(B557,المنتجات!$A$5:$A$64,0)),0))</f>
        <v/>
      </c>
      <c r="H557" s="8" t="str">
        <f aca="false">IF(F557="","",F557-G557)</f>
        <v/>
      </c>
    </row>
    <row r="558" customFormat="false" ht="15" hidden="false" customHeight="false" outlineLevel="0" collapsed="false">
      <c r="A558" s="16"/>
      <c r="B558" s="17"/>
      <c r="C558" s="18"/>
      <c r="D558" s="7" t="str">
        <f aca="false">IF(B558="","",IFERROR(INDEX(المنتجات!$C$5:$C$64,MATCH(B558,المنتجات!$A$5:$A$64,0)),""))</f>
        <v/>
      </c>
      <c r="E558" s="19"/>
      <c r="F558" s="7" t="str">
        <f aca="false">IF(OR(B558="",D558=""),"",N(C558)*D558*(1-N(E558)))</f>
        <v/>
      </c>
      <c r="G558" s="7" t="str">
        <f aca="false">IF(OR(B558="",D558=""),"",N(C558)*IFERROR(INDEX(المنتجات!$B$5:$B$64,MATCH(B558,المنتجات!$A$5:$A$64,0)),0))</f>
        <v/>
      </c>
      <c r="H558" s="8" t="str">
        <f aca="false">IF(F558="","",F558-G558)</f>
        <v/>
      </c>
    </row>
    <row r="559" customFormat="false" ht="15" hidden="false" customHeight="false" outlineLevel="0" collapsed="false">
      <c r="A559" s="16"/>
      <c r="B559" s="17"/>
      <c r="C559" s="18"/>
      <c r="D559" s="7" t="str">
        <f aca="false">IF(B559="","",IFERROR(INDEX(المنتجات!$C$5:$C$64,MATCH(B559,المنتجات!$A$5:$A$64,0)),""))</f>
        <v/>
      </c>
      <c r="E559" s="19"/>
      <c r="F559" s="7" t="str">
        <f aca="false">IF(OR(B559="",D559=""),"",N(C559)*D559*(1-N(E559)))</f>
        <v/>
      </c>
      <c r="G559" s="7" t="str">
        <f aca="false">IF(OR(B559="",D559=""),"",N(C559)*IFERROR(INDEX(المنتجات!$B$5:$B$64,MATCH(B559,المنتجات!$A$5:$A$64,0)),0))</f>
        <v/>
      </c>
      <c r="H559" s="8" t="str">
        <f aca="false">IF(F559="","",F559-G559)</f>
        <v/>
      </c>
    </row>
    <row r="560" customFormat="false" ht="15" hidden="false" customHeight="false" outlineLevel="0" collapsed="false">
      <c r="A560" s="16"/>
      <c r="B560" s="17"/>
      <c r="C560" s="18"/>
      <c r="D560" s="7" t="str">
        <f aca="false">IF(B560="","",IFERROR(INDEX(المنتجات!$C$5:$C$64,MATCH(B560,المنتجات!$A$5:$A$64,0)),""))</f>
        <v/>
      </c>
      <c r="E560" s="19"/>
      <c r="F560" s="7" t="str">
        <f aca="false">IF(OR(B560="",D560=""),"",N(C560)*D560*(1-N(E560)))</f>
        <v/>
      </c>
      <c r="G560" s="7" t="str">
        <f aca="false">IF(OR(B560="",D560=""),"",N(C560)*IFERROR(INDEX(المنتجات!$B$5:$B$64,MATCH(B560,المنتجات!$A$5:$A$64,0)),0))</f>
        <v/>
      </c>
      <c r="H560" s="8" t="str">
        <f aca="false">IF(F560="","",F560-G560)</f>
        <v/>
      </c>
    </row>
    <row r="561" customFormat="false" ht="15" hidden="false" customHeight="false" outlineLevel="0" collapsed="false">
      <c r="A561" s="16"/>
      <c r="B561" s="17"/>
      <c r="C561" s="18"/>
      <c r="D561" s="7" t="str">
        <f aca="false">IF(B561="","",IFERROR(INDEX(المنتجات!$C$5:$C$64,MATCH(B561,المنتجات!$A$5:$A$64,0)),""))</f>
        <v/>
      </c>
      <c r="E561" s="19"/>
      <c r="F561" s="7" t="str">
        <f aca="false">IF(OR(B561="",D561=""),"",N(C561)*D561*(1-N(E561)))</f>
        <v/>
      </c>
      <c r="G561" s="7" t="str">
        <f aca="false">IF(OR(B561="",D561=""),"",N(C561)*IFERROR(INDEX(المنتجات!$B$5:$B$64,MATCH(B561,المنتجات!$A$5:$A$64,0)),0))</f>
        <v/>
      </c>
      <c r="H561" s="8" t="str">
        <f aca="false">IF(F561="","",F561-G561)</f>
        <v/>
      </c>
    </row>
    <row r="562" customFormat="false" ht="15" hidden="false" customHeight="false" outlineLevel="0" collapsed="false">
      <c r="A562" s="16"/>
      <c r="B562" s="17"/>
      <c r="C562" s="18"/>
      <c r="D562" s="7" t="str">
        <f aca="false">IF(B562="","",IFERROR(INDEX(المنتجات!$C$5:$C$64,MATCH(B562,المنتجات!$A$5:$A$64,0)),""))</f>
        <v/>
      </c>
      <c r="E562" s="19"/>
      <c r="F562" s="7" t="str">
        <f aca="false">IF(OR(B562="",D562=""),"",N(C562)*D562*(1-N(E562)))</f>
        <v/>
      </c>
      <c r="G562" s="7" t="str">
        <f aca="false">IF(OR(B562="",D562=""),"",N(C562)*IFERROR(INDEX(المنتجات!$B$5:$B$64,MATCH(B562,المنتجات!$A$5:$A$64,0)),0))</f>
        <v/>
      </c>
      <c r="H562" s="8" t="str">
        <f aca="false">IF(F562="","",F562-G562)</f>
        <v/>
      </c>
    </row>
    <row r="563" customFormat="false" ht="15" hidden="false" customHeight="false" outlineLevel="0" collapsed="false">
      <c r="A563" s="16"/>
      <c r="B563" s="17"/>
      <c r="C563" s="18"/>
      <c r="D563" s="7" t="str">
        <f aca="false">IF(B563="","",IFERROR(INDEX(المنتجات!$C$5:$C$64,MATCH(B563,المنتجات!$A$5:$A$64,0)),""))</f>
        <v/>
      </c>
      <c r="E563" s="19"/>
      <c r="F563" s="7" t="str">
        <f aca="false">IF(OR(B563="",D563=""),"",N(C563)*D563*(1-N(E563)))</f>
        <v/>
      </c>
      <c r="G563" s="7" t="str">
        <f aca="false">IF(OR(B563="",D563=""),"",N(C563)*IFERROR(INDEX(المنتجات!$B$5:$B$64,MATCH(B563,المنتجات!$A$5:$A$64,0)),0))</f>
        <v/>
      </c>
      <c r="H563" s="8" t="str">
        <f aca="false">IF(F563="","",F563-G563)</f>
        <v/>
      </c>
    </row>
    <row r="564" customFormat="false" ht="15" hidden="false" customHeight="false" outlineLevel="0" collapsed="false">
      <c r="A564" s="16"/>
      <c r="B564" s="17"/>
      <c r="C564" s="18"/>
      <c r="D564" s="7" t="str">
        <f aca="false">IF(B564="","",IFERROR(INDEX(المنتجات!$C$5:$C$64,MATCH(B564,المنتجات!$A$5:$A$64,0)),""))</f>
        <v/>
      </c>
      <c r="E564" s="19"/>
      <c r="F564" s="7" t="str">
        <f aca="false">IF(OR(B564="",D564=""),"",N(C564)*D564*(1-N(E564)))</f>
        <v/>
      </c>
      <c r="G564" s="7" t="str">
        <f aca="false">IF(OR(B564="",D564=""),"",N(C564)*IFERROR(INDEX(المنتجات!$B$5:$B$64,MATCH(B564,المنتجات!$A$5:$A$64,0)),0))</f>
        <v/>
      </c>
      <c r="H564" s="8" t="str">
        <f aca="false">IF(F564="","",F564-G564)</f>
        <v/>
      </c>
    </row>
    <row r="565" customFormat="false" ht="15" hidden="false" customHeight="false" outlineLevel="0" collapsed="false">
      <c r="A565" s="16"/>
      <c r="B565" s="17"/>
      <c r="C565" s="18"/>
      <c r="D565" s="7" t="str">
        <f aca="false">IF(B565="","",IFERROR(INDEX(المنتجات!$C$5:$C$64,MATCH(B565,المنتجات!$A$5:$A$64,0)),""))</f>
        <v/>
      </c>
      <c r="E565" s="19"/>
      <c r="F565" s="7" t="str">
        <f aca="false">IF(OR(B565="",D565=""),"",N(C565)*D565*(1-N(E565)))</f>
        <v/>
      </c>
      <c r="G565" s="7" t="str">
        <f aca="false">IF(OR(B565="",D565=""),"",N(C565)*IFERROR(INDEX(المنتجات!$B$5:$B$64,MATCH(B565,المنتجات!$A$5:$A$64,0)),0))</f>
        <v/>
      </c>
      <c r="H565" s="8" t="str">
        <f aca="false">IF(F565="","",F565-G565)</f>
        <v/>
      </c>
    </row>
    <row r="566" customFormat="false" ht="15" hidden="false" customHeight="false" outlineLevel="0" collapsed="false">
      <c r="A566" s="16"/>
      <c r="B566" s="17"/>
      <c r="C566" s="18"/>
      <c r="D566" s="7" t="str">
        <f aca="false">IF(B566="","",IFERROR(INDEX(المنتجات!$C$5:$C$64,MATCH(B566,المنتجات!$A$5:$A$64,0)),""))</f>
        <v/>
      </c>
      <c r="E566" s="19"/>
      <c r="F566" s="7" t="str">
        <f aca="false">IF(OR(B566="",D566=""),"",N(C566)*D566*(1-N(E566)))</f>
        <v/>
      </c>
      <c r="G566" s="7" t="str">
        <f aca="false">IF(OR(B566="",D566=""),"",N(C566)*IFERROR(INDEX(المنتجات!$B$5:$B$64,MATCH(B566,المنتجات!$A$5:$A$64,0)),0))</f>
        <v/>
      </c>
      <c r="H566" s="8" t="str">
        <f aca="false">IF(F566="","",F566-G566)</f>
        <v/>
      </c>
    </row>
    <row r="567" customFormat="false" ht="15" hidden="false" customHeight="false" outlineLevel="0" collapsed="false">
      <c r="A567" s="16"/>
      <c r="B567" s="17"/>
      <c r="C567" s="18"/>
      <c r="D567" s="7" t="str">
        <f aca="false">IF(B567="","",IFERROR(INDEX(المنتجات!$C$5:$C$64,MATCH(B567,المنتجات!$A$5:$A$64,0)),""))</f>
        <v/>
      </c>
      <c r="E567" s="19"/>
      <c r="F567" s="7" t="str">
        <f aca="false">IF(OR(B567="",D567=""),"",N(C567)*D567*(1-N(E567)))</f>
        <v/>
      </c>
      <c r="G567" s="7" t="str">
        <f aca="false">IF(OR(B567="",D567=""),"",N(C567)*IFERROR(INDEX(المنتجات!$B$5:$B$64,MATCH(B567,المنتجات!$A$5:$A$64,0)),0))</f>
        <v/>
      </c>
      <c r="H567" s="8" t="str">
        <f aca="false">IF(F567="","",F567-G567)</f>
        <v/>
      </c>
    </row>
    <row r="568" customFormat="false" ht="15" hidden="false" customHeight="false" outlineLevel="0" collapsed="false">
      <c r="A568" s="16"/>
      <c r="B568" s="17"/>
      <c r="C568" s="18"/>
      <c r="D568" s="7" t="str">
        <f aca="false">IF(B568="","",IFERROR(INDEX(المنتجات!$C$5:$C$64,MATCH(B568,المنتجات!$A$5:$A$64,0)),""))</f>
        <v/>
      </c>
      <c r="E568" s="19"/>
      <c r="F568" s="7" t="str">
        <f aca="false">IF(OR(B568="",D568=""),"",N(C568)*D568*(1-N(E568)))</f>
        <v/>
      </c>
      <c r="G568" s="7" t="str">
        <f aca="false">IF(OR(B568="",D568=""),"",N(C568)*IFERROR(INDEX(المنتجات!$B$5:$B$64,MATCH(B568,المنتجات!$A$5:$A$64,0)),0))</f>
        <v/>
      </c>
      <c r="H568" s="8" t="str">
        <f aca="false">IF(F568="","",F568-G568)</f>
        <v/>
      </c>
    </row>
    <row r="569" customFormat="false" ht="15" hidden="false" customHeight="false" outlineLevel="0" collapsed="false">
      <c r="A569" s="16"/>
      <c r="B569" s="17"/>
      <c r="C569" s="18"/>
      <c r="D569" s="7" t="str">
        <f aca="false">IF(B569="","",IFERROR(INDEX(المنتجات!$C$5:$C$64,MATCH(B569,المنتجات!$A$5:$A$64,0)),""))</f>
        <v/>
      </c>
      <c r="E569" s="19"/>
      <c r="F569" s="7" t="str">
        <f aca="false">IF(OR(B569="",D569=""),"",N(C569)*D569*(1-N(E569)))</f>
        <v/>
      </c>
      <c r="G569" s="7" t="str">
        <f aca="false">IF(OR(B569="",D569=""),"",N(C569)*IFERROR(INDEX(المنتجات!$B$5:$B$64,MATCH(B569,المنتجات!$A$5:$A$64,0)),0))</f>
        <v/>
      </c>
      <c r="H569" s="8" t="str">
        <f aca="false">IF(F569="","",F569-G569)</f>
        <v/>
      </c>
    </row>
    <row r="570" customFormat="false" ht="15" hidden="false" customHeight="false" outlineLevel="0" collapsed="false">
      <c r="A570" s="16"/>
      <c r="B570" s="17"/>
      <c r="C570" s="18"/>
      <c r="D570" s="7" t="str">
        <f aca="false">IF(B570="","",IFERROR(INDEX(المنتجات!$C$5:$C$64,MATCH(B570,المنتجات!$A$5:$A$64,0)),""))</f>
        <v/>
      </c>
      <c r="E570" s="19"/>
      <c r="F570" s="7" t="str">
        <f aca="false">IF(OR(B570="",D570=""),"",N(C570)*D570*(1-N(E570)))</f>
        <v/>
      </c>
      <c r="G570" s="7" t="str">
        <f aca="false">IF(OR(B570="",D570=""),"",N(C570)*IFERROR(INDEX(المنتجات!$B$5:$B$64,MATCH(B570,المنتجات!$A$5:$A$64,0)),0))</f>
        <v/>
      </c>
      <c r="H570" s="8" t="str">
        <f aca="false">IF(F570="","",F570-G570)</f>
        <v/>
      </c>
    </row>
    <row r="571" customFormat="false" ht="15" hidden="false" customHeight="false" outlineLevel="0" collapsed="false">
      <c r="A571" s="16"/>
      <c r="B571" s="17"/>
      <c r="C571" s="18"/>
      <c r="D571" s="7" t="str">
        <f aca="false">IF(B571="","",IFERROR(INDEX(المنتجات!$C$5:$C$64,MATCH(B571,المنتجات!$A$5:$A$64,0)),""))</f>
        <v/>
      </c>
      <c r="E571" s="19"/>
      <c r="F571" s="7" t="str">
        <f aca="false">IF(OR(B571="",D571=""),"",N(C571)*D571*(1-N(E571)))</f>
        <v/>
      </c>
      <c r="G571" s="7" t="str">
        <f aca="false">IF(OR(B571="",D571=""),"",N(C571)*IFERROR(INDEX(المنتجات!$B$5:$B$64,MATCH(B571,المنتجات!$A$5:$A$64,0)),0))</f>
        <v/>
      </c>
      <c r="H571" s="8" t="str">
        <f aca="false">IF(F571="","",F571-G571)</f>
        <v/>
      </c>
    </row>
    <row r="572" customFormat="false" ht="15" hidden="false" customHeight="false" outlineLevel="0" collapsed="false">
      <c r="A572" s="16"/>
      <c r="B572" s="17"/>
      <c r="C572" s="18"/>
      <c r="D572" s="7" t="str">
        <f aca="false">IF(B572="","",IFERROR(INDEX(المنتجات!$C$5:$C$64,MATCH(B572,المنتجات!$A$5:$A$64,0)),""))</f>
        <v/>
      </c>
      <c r="E572" s="19"/>
      <c r="F572" s="7" t="str">
        <f aca="false">IF(OR(B572="",D572=""),"",N(C572)*D572*(1-N(E572)))</f>
        <v/>
      </c>
      <c r="G572" s="7" t="str">
        <f aca="false">IF(OR(B572="",D572=""),"",N(C572)*IFERROR(INDEX(المنتجات!$B$5:$B$64,MATCH(B572,المنتجات!$A$5:$A$64,0)),0))</f>
        <v/>
      </c>
      <c r="H572" s="8" t="str">
        <f aca="false">IF(F572="","",F572-G572)</f>
        <v/>
      </c>
    </row>
    <row r="573" customFormat="false" ht="15" hidden="false" customHeight="false" outlineLevel="0" collapsed="false">
      <c r="A573" s="16"/>
      <c r="B573" s="17"/>
      <c r="C573" s="18"/>
      <c r="D573" s="7" t="str">
        <f aca="false">IF(B573="","",IFERROR(INDEX(المنتجات!$C$5:$C$64,MATCH(B573,المنتجات!$A$5:$A$64,0)),""))</f>
        <v/>
      </c>
      <c r="E573" s="19"/>
      <c r="F573" s="7" t="str">
        <f aca="false">IF(OR(B573="",D573=""),"",N(C573)*D573*(1-N(E573)))</f>
        <v/>
      </c>
      <c r="G573" s="7" t="str">
        <f aca="false">IF(OR(B573="",D573=""),"",N(C573)*IFERROR(INDEX(المنتجات!$B$5:$B$64,MATCH(B573,المنتجات!$A$5:$A$64,0)),0))</f>
        <v/>
      </c>
      <c r="H573" s="8" t="str">
        <f aca="false">IF(F573="","",F573-G573)</f>
        <v/>
      </c>
    </row>
    <row r="574" customFormat="false" ht="15" hidden="false" customHeight="false" outlineLevel="0" collapsed="false">
      <c r="A574" s="16"/>
      <c r="B574" s="17"/>
      <c r="C574" s="18"/>
      <c r="D574" s="7" t="str">
        <f aca="false">IF(B574="","",IFERROR(INDEX(المنتجات!$C$5:$C$64,MATCH(B574,المنتجات!$A$5:$A$64,0)),""))</f>
        <v/>
      </c>
      <c r="E574" s="19"/>
      <c r="F574" s="7" t="str">
        <f aca="false">IF(OR(B574="",D574=""),"",N(C574)*D574*(1-N(E574)))</f>
        <v/>
      </c>
      <c r="G574" s="7" t="str">
        <f aca="false">IF(OR(B574="",D574=""),"",N(C574)*IFERROR(INDEX(المنتجات!$B$5:$B$64,MATCH(B574,المنتجات!$A$5:$A$64,0)),0))</f>
        <v/>
      </c>
      <c r="H574" s="8" t="str">
        <f aca="false">IF(F574="","",F574-G574)</f>
        <v/>
      </c>
    </row>
    <row r="575" customFormat="false" ht="15" hidden="false" customHeight="false" outlineLevel="0" collapsed="false">
      <c r="A575" s="16"/>
      <c r="B575" s="17"/>
      <c r="C575" s="18"/>
      <c r="D575" s="7" t="str">
        <f aca="false">IF(B575="","",IFERROR(INDEX(المنتجات!$C$5:$C$64,MATCH(B575,المنتجات!$A$5:$A$64,0)),""))</f>
        <v/>
      </c>
      <c r="E575" s="19"/>
      <c r="F575" s="7" t="str">
        <f aca="false">IF(OR(B575="",D575=""),"",N(C575)*D575*(1-N(E575)))</f>
        <v/>
      </c>
      <c r="G575" s="7" t="str">
        <f aca="false">IF(OR(B575="",D575=""),"",N(C575)*IFERROR(INDEX(المنتجات!$B$5:$B$64,MATCH(B575,المنتجات!$A$5:$A$64,0)),0))</f>
        <v/>
      </c>
      <c r="H575" s="8" t="str">
        <f aca="false">IF(F575="","",F575-G575)</f>
        <v/>
      </c>
    </row>
    <row r="576" customFormat="false" ht="15" hidden="false" customHeight="false" outlineLevel="0" collapsed="false">
      <c r="A576" s="16"/>
      <c r="B576" s="17"/>
      <c r="C576" s="18"/>
      <c r="D576" s="7" t="str">
        <f aca="false">IF(B576="","",IFERROR(INDEX(المنتجات!$C$5:$C$64,MATCH(B576,المنتجات!$A$5:$A$64,0)),""))</f>
        <v/>
      </c>
      <c r="E576" s="19"/>
      <c r="F576" s="7" t="str">
        <f aca="false">IF(OR(B576="",D576=""),"",N(C576)*D576*(1-N(E576)))</f>
        <v/>
      </c>
      <c r="G576" s="7" t="str">
        <f aca="false">IF(OR(B576="",D576=""),"",N(C576)*IFERROR(INDEX(المنتجات!$B$5:$B$64,MATCH(B576,المنتجات!$A$5:$A$64,0)),0))</f>
        <v/>
      </c>
      <c r="H576" s="8" t="str">
        <f aca="false">IF(F576="","",F576-G576)</f>
        <v/>
      </c>
    </row>
    <row r="577" customFormat="false" ht="15" hidden="false" customHeight="false" outlineLevel="0" collapsed="false">
      <c r="A577" s="16"/>
      <c r="B577" s="17"/>
      <c r="C577" s="18"/>
      <c r="D577" s="7" t="str">
        <f aca="false">IF(B577="","",IFERROR(INDEX(المنتجات!$C$5:$C$64,MATCH(B577,المنتجات!$A$5:$A$64,0)),""))</f>
        <v/>
      </c>
      <c r="E577" s="19"/>
      <c r="F577" s="7" t="str">
        <f aca="false">IF(OR(B577="",D577=""),"",N(C577)*D577*(1-N(E577)))</f>
        <v/>
      </c>
      <c r="G577" s="7" t="str">
        <f aca="false">IF(OR(B577="",D577=""),"",N(C577)*IFERROR(INDEX(المنتجات!$B$5:$B$64,MATCH(B577,المنتجات!$A$5:$A$64,0)),0))</f>
        <v/>
      </c>
      <c r="H577" s="8" t="str">
        <f aca="false">IF(F577="","",F577-G577)</f>
        <v/>
      </c>
    </row>
    <row r="578" customFormat="false" ht="15" hidden="false" customHeight="false" outlineLevel="0" collapsed="false">
      <c r="A578" s="16"/>
      <c r="B578" s="17"/>
      <c r="C578" s="18"/>
      <c r="D578" s="7" t="str">
        <f aca="false">IF(B578="","",IFERROR(INDEX(المنتجات!$C$5:$C$64,MATCH(B578,المنتجات!$A$5:$A$64,0)),""))</f>
        <v/>
      </c>
      <c r="E578" s="19"/>
      <c r="F578" s="7" t="str">
        <f aca="false">IF(OR(B578="",D578=""),"",N(C578)*D578*(1-N(E578)))</f>
        <v/>
      </c>
      <c r="G578" s="7" t="str">
        <f aca="false">IF(OR(B578="",D578=""),"",N(C578)*IFERROR(INDEX(المنتجات!$B$5:$B$64,MATCH(B578,المنتجات!$A$5:$A$64,0)),0))</f>
        <v/>
      </c>
      <c r="H578" s="8" t="str">
        <f aca="false">IF(F578="","",F578-G578)</f>
        <v/>
      </c>
    </row>
    <row r="579" customFormat="false" ht="15" hidden="false" customHeight="false" outlineLevel="0" collapsed="false">
      <c r="A579" s="16"/>
      <c r="B579" s="17"/>
      <c r="C579" s="18"/>
      <c r="D579" s="7" t="str">
        <f aca="false">IF(B579="","",IFERROR(INDEX(المنتجات!$C$5:$C$64,MATCH(B579,المنتجات!$A$5:$A$64,0)),""))</f>
        <v/>
      </c>
      <c r="E579" s="19"/>
      <c r="F579" s="7" t="str">
        <f aca="false">IF(OR(B579="",D579=""),"",N(C579)*D579*(1-N(E579)))</f>
        <v/>
      </c>
      <c r="G579" s="7" t="str">
        <f aca="false">IF(OR(B579="",D579=""),"",N(C579)*IFERROR(INDEX(المنتجات!$B$5:$B$64,MATCH(B579,المنتجات!$A$5:$A$64,0)),0))</f>
        <v/>
      </c>
      <c r="H579" s="8" t="str">
        <f aca="false">IF(F579="","",F579-G579)</f>
        <v/>
      </c>
    </row>
    <row r="580" customFormat="false" ht="15" hidden="false" customHeight="false" outlineLevel="0" collapsed="false">
      <c r="A580" s="16"/>
      <c r="B580" s="17"/>
      <c r="C580" s="18"/>
      <c r="D580" s="7" t="str">
        <f aca="false">IF(B580="","",IFERROR(INDEX(المنتجات!$C$5:$C$64,MATCH(B580,المنتجات!$A$5:$A$64,0)),""))</f>
        <v/>
      </c>
      <c r="E580" s="19"/>
      <c r="F580" s="7" t="str">
        <f aca="false">IF(OR(B580="",D580=""),"",N(C580)*D580*(1-N(E580)))</f>
        <v/>
      </c>
      <c r="G580" s="7" t="str">
        <f aca="false">IF(OR(B580="",D580=""),"",N(C580)*IFERROR(INDEX(المنتجات!$B$5:$B$64,MATCH(B580,المنتجات!$A$5:$A$64,0)),0))</f>
        <v/>
      </c>
      <c r="H580" s="8" t="str">
        <f aca="false">IF(F580="","",F580-G580)</f>
        <v/>
      </c>
    </row>
    <row r="581" customFormat="false" ht="15" hidden="false" customHeight="false" outlineLevel="0" collapsed="false">
      <c r="A581" s="16"/>
      <c r="B581" s="17"/>
      <c r="C581" s="18"/>
      <c r="D581" s="7" t="str">
        <f aca="false">IF(B581="","",IFERROR(INDEX(المنتجات!$C$5:$C$64,MATCH(B581,المنتجات!$A$5:$A$64,0)),""))</f>
        <v/>
      </c>
      <c r="E581" s="19"/>
      <c r="F581" s="7" t="str">
        <f aca="false">IF(OR(B581="",D581=""),"",N(C581)*D581*(1-N(E581)))</f>
        <v/>
      </c>
      <c r="G581" s="7" t="str">
        <f aca="false">IF(OR(B581="",D581=""),"",N(C581)*IFERROR(INDEX(المنتجات!$B$5:$B$64,MATCH(B581,المنتجات!$A$5:$A$64,0)),0))</f>
        <v/>
      </c>
      <c r="H581" s="8" t="str">
        <f aca="false">IF(F581="","",F581-G581)</f>
        <v/>
      </c>
    </row>
    <row r="582" customFormat="false" ht="15" hidden="false" customHeight="false" outlineLevel="0" collapsed="false">
      <c r="A582" s="16"/>
      <c r="B582" s="17"/>
      <c r="C582" s="18"/>
      <c r="D582" s="7" t="str">
        <f aca="false">IF(B582="","",IFERROR(INDEX(المنتجات!$C$5:$C$64,MATCH(B582,المنتجات!$A$5:$A$64,0)),""))</f>
        <v/>
      </c>
      <c r="E582" s="19"/>
      <c r="F582" s="7" t="str">
        <f aca="false">IF(OR(B582="",D582=""),"",N(C582)*D582*(1-N(E582)))</f>
        <v/>
      </c>
      <c r="G582" s="7" t="str">
        <f aca="false">IF(OR(B582="",D582=""),"",N(C582)*IFERROR(INDEX(المنتجات!$B$5:$B$64,MATCH(B582,المنتجات!$A$5:$A$64,0)),0))</f>
        <v/>
      </c>
      <c r="H582" s="8" t="str">
        <f aca="false">IF(F582="","",F582-G582)</f>
        <v/>
      </c>
    </row>
    <row r="583" customFormat="false" ht="15" hidden="false" customHeight="false" outlineLevel="0" collapsed="false">
      <c r="A583" s="16"/>
      <c r="B583" s="17"/>
      <c r="C583" s="18"/>
      <c r="D583" s="7" t="str">
        <f aca="false">IF(B583="","",IFERROR(INDEX(المنتجات!$C$5:$C$64,MATCH(B583,المنتجات!$A$5:$A$64,0)),""))</f>
        <v/>
      </c>
      <c r="E583" s="19"/>
      <c r="F583" s="7" t="str">
        <f aca="false">IF(OR(B583="",D583=""),"",N(C583)*D583*(1-N(E583)))</f>
        <v/>
      </c>
      <c r="G583" s="7" t="str">
        <f aca="false">IF(OR(B583="",D583=""),"",N(C583)*IFERROR(INDEX(المنتجات!$B$5:$B$64,MATCH(B583,المنتجات!$A$5:$A$64,0)),0))</f>
        <v/>
      </c>
      <c r="H583" s="8" t="str">
        <f aca="false">IF(F583="","",F583-G583)</f>
        <v/>
      </c>
    </row>
    <row r="584" customFormat="false" ht="15" hidden="false" customHeight="false" outlineLevel="0" collapsed="false">
      <c r="A584" s="16"/>
      <c r="B584" s="17"/>
      <c r="C584" s="18"/>
      <c r="D584" s="7" t="str">
        <f aca="false">IF(B584="","",IFERROR(INDEX(المنتجات!$C$5:$C$64,MATCH(B584,المنتجات!$A$5:$A$64,0)),""))</f>
        <v/>
      </c>
      <c r="E584" s="19"/>
      <c r="F584" s="7" t="str">
        <f aca="false">IF(OR(B584="",D584=""),"",N(C584)*D584*(1-N(E584)))</f>
        <v/>
      </c>
      <c r="G584" s="7" t="str">
        <f aca="false">IF(OR(B584="",D584=""),"",N(C584)*IFERROR(INDEX(المنتجات!$B$5:$B$64,MATCH(B584,المنتجات!$A$5:$A$64,0)),0))</f>
        <v/>
      </c>
      <c r="H584" s="8" t="str">
        <f aca="false">IF(F584="","",F584-G584)</f>
        <v/>
      </c>
    </row>
    <row r="585" customFormat="false" ht="15" hidden="false" customHeight="false" outlineLevel="0" collapsed="false">
      <c r="A585" s="16"/>
      <c r="B585" s="17"/>
      <c r="C585" s="18"/>
      <c r="D585" s="7" t="str">
        <f aca="false">IF(B585="","",IFERROR(INDEX(المنتجات!$C$5:$C$64,MATCH(B585,المنتجات!$A$5:$A$64,0)),""))</f>
        <v/>
      </c>
      <c r="E585" s="19"/>
      <c r="F585" s="7" t="str">
        <f aca="false">IF(OR(B585="",D585=""),"",N(C585)*D585*(1-N(E585)))</f>
        <v/>
      </c>
      <c r="G585" s="7" t="str">
        <f aca="false">IF(OR(B585="",D585=""),"",N(C585)*IFERROR(INDEX(المنتجات!$B$5:$B$64,MATCH(B585,المنتجات!$A$5:$A$64,0)),0))</f>
        <v/>
      </c>
      <c r="H585" s="8" t="str">
        <f aca="false">IF(F585="","",F585-G585)</f>
        <v/>
      </c>
    </row>
    <row r="586" customFormat="false" ht="15" hidden="false" customHeight="false" outlineLevel="0" collapsed="false">
      <c r="A586" s="16"/>
      <c r="B586" s="17"/>
      <c r="C586" s="18"/>
      <c r="D586" s="7" t="str">
        <f aca="false">IF(B586="","",IFERROR(INDEX(المنتجات!$C$5:$C$64,MATCH(B586,المنتجات!$A$5:$A$64,0)),""))</f>
        <v/>
      </c>
      <c r="E586" s="19"/>
      <c r="F586" s="7" t="str">
        <f aca="false">IF(OR(B586="",D586=""),"",N(C586)*D586*(1-N(E586)))</f>
        <v/>
      </c>
      <c r="G586" s="7" t="str">
        <f aca="false">IF(OR(B586="",D586=""),"",N(C586)*IFERROR(INDEX(المنتجات!$B$5:$B$64,MATCH(B586,المنتجات!$A$5:$A$64,0)),0))</f>
        <v/>
      </c>
      <c r="H586" s="8" t="str">
        <f aca="false">IF(F586="","",F586-G586)</f>
        <v/>
      </c>
    </row>
    <row r="587" customFormat="false" ht="15" hidden="false" customHeight="false" outlineLevel="0" collapsed="false">
      <c r="A587" s="16"/>
      <c r="B587" s="17"/>
      <c r="C587" s="18"/>
      <c r="D587" s="7" t="str">
        <f aca="false">IF(B587="","",IFERROR(INDEX(المنتجات!$C$5:$C$64,MATCH(B587,المنتجات!$A$5:$A$64,0)),""))</f>
        <v/>
      </c>
      <c r="E587" s="19"/>
      <c r="F587" s="7" t="str">
        <f aca="false">IF(OR(B587="",D587=""),"",N(C587)*D587*(1-N(E587)))</f>
        <v/>
      </c>
      <c r="G587" s="7" t="str">
        <f aca="false">IF(OR(B587="",D587=""),"",N(C587)*IFERROR(INDEX(المنتجات!$B$5:$B$64,MATCH(B587,المنتجات!$A$5:$A$64,0)),0))</f>
        <v/>
      </c>
      <c r="H587" s="8" t="str">
        <f aca="false">IF(F587="","",F587-G587)</f>
        <v/>
      </c>
    </row>
    <row r="588" customFormat="false" ht="15" hidden="false" customHeight="false" outlineLevel="0" collapsed="false">
      <c r="A588" s="16"/>
      <c r="B588" s="17"/>
      <c r="C588" s="18"/>
      <c r="D588" s="7" t="str">
        <f aca="false">IF(B588="","",IFERROR(INDEX(المنتجات!$C$5:$C$64,MATCH(B588,المنتجات!$A$5:$A$64,0)),""))</f>
        <v/>
      </c>
      <c r="E588" s="19"/>
      <c r="F588" s="7" t="str">
        <f aca="false">IF(OR(B588="",D588=""),"",N(C588)*D588*(1-N(E588)))</f>
        <v/>
      </c>
      <c r="G588" s="7" t="str">
        <f aca="false">IF(OR(B588="",D588=""),"",N(C588)*IFERROR(INDEX(المنتجات!$B$5:$B$64,MATCH(B588,المنتجات!$A$5:$A$64,0)),0))</f>
        <v/>
      </c>
      <c r="H588" s="8" t="str">
        <f aca="false">IF(F588="","",F588-G588)</f>
        <v/>
      </c>
    </row>
    <row r="589" customFormat="false" ht="15" hidden="false" customHeight="false" outlineLevel="0" collapsed="false">
      <c r="A589" s="16"/>
      <c r="B589" s="17"/>
      <c r="C589" s="18"/>
      <c r="D589" s="7" t="str">
        <f aca="false">IF(B589="","",IFERROR(INDEX(المنتجات!$C$5:$C$64,MATCH(B589,المنتجات!$A$5:$A$64,0)),""))</f>
        <v/>
      </c>
      <c r="E589" s="19"/>
      <c r="F589" s="7" t="str">
        <f aca="false">IF(OR(B589="",D589=""),"",N(C589)*D589*(1-N(E589)))</f>
        <v/>
      </c>
      <c r="G589" s="7" t="str">
        <f aca="false">IF(OR(B589="",D589=""),"",N(C589)*IFERROR(INDEX(المنتجات!$B$5:$B$64,MATCH(B589,المنتجات!$A$5:$A$64,0)),0))</f>
        <v/>
      </c>
      <c r="H589" s="8" t="str">
        <f aca="false">IF(F589="","",F589-G589)</f>
        <v/>
      </c>
    </row>
    <row r="590" customFormat="false" ht="15" hidden="false" customHeight="false" outlineLevel="0" collapsed="false">
      <c r="A590" s="16"/>
      <c r="B590" s="17"/>
      <c r="C590" s="18"/>
      <c r="D590" s="7" t="str">
        <f aca="false">IF(B590="","",IFERROR(INDEX(المنتجات!$C$5:$C$64,MATCH(B590,المنتجات!$A$5:$A$64,0)),""))</f>
        <v/>
      </c>
      <c r="E590" s="19"/>
      <c r="F590" s="7" t="str">
        <f aca="false">IF(OR(B590="",D590=""),"",N(C590)*D590*(1-N(E590)))</f>
        <v/>
      </c>
      <c r="G590" s="7" t="str">
        <f aca="false">IF(OR(B590="",D590=""),"",N(C590)*IFERROR(INDEX(المنتجات!$B$5:$B$64,MATCH(B590,المنتجات!$A$5:$A$64,0)),0))</f>
        <v/>
      </c>
      <c r="H590" s="8" t="str">
        <f aca="false">IF(F590="","",F590-G590)</f>
        <v/>
      </c>
    </row>
    <row r="591" customFormat="false" ht="15" hidden="false" customHeight="false" outlineLevel="0" collapsed="false">
      <c r="A591" s="16"/>
      <c r="B591" s="17"/>
      <c r="C591" s="18"/>
      <c r="D591" s="7" t="str">
        <f aca="false">IF(B591="","",IFERROR(INDEX(المنتجات!$C$5:$C$64,MATCH(B591,المنتجات!$A$5:$A$64,0)),""))</f>
        <v/>
      </c>
      <c r="E591" s="19"/>
      <c r="F591" s="7" t="str">
        <f aca="false">IF(OR(B591="",D591=""),"",N(C591)*D591*(1-N(E591)))</f>
        <v/>
      </c>
      <c r="G591" s="7" t="str">
        <f aca="false">IF(OR(B591="",D591=""),"",N(C591)*IFERROR(INDEX(المنتجات!$B$5:$B$64,MATCH(B591,المنتجات!$A$5:$A$64,0)),0))</f>
        <v/>
      </c>
      <c r="H591" s="8" t="str">
        <f aca="false">IF(F591="","",F591-G591)</f>
        <v/>
      </c>
    </row>
    <row r="592" customFormat="false" ht="15" hidden="false" customHeight="false" outlineLevel="0" collapsed="false">
      <c r="A592" s="16"/>
      <c r="B592" s="17"/>
      <c r="C592" s="18"/>
      <c r="D592" s="7" t="str">
        <f aca="false">IF(B592="","",IFERROR(INDEX(المنتجات!$C$5:$C$64,MATCH(B592,المنتجات!$A$5:$A$64,0)),""))</f>
        <v/>
      </c>
      <c r="E592" s="19"/>
      <c r="F592" s="7" t="str">
        <f aca="false">IF(OR(B592="",D592=""),"",N(C592)*D592*(1-N(E592)))</f>
        <v/>
      </c>
      <c r="G592" s="7" t="str">
        <f aca="false">IF(OR(B592="",D592=""),"",N(C592)*IFERROR(INDEX(المنتجات!$B$5:$B$64,MATCH(B592,المنتجات!$A$5:$A$64,0)),0))</f>
        <v/>
      </c>
      <c r="H592" s="8" t="str">
        <f aca="false">IF(F592="","",F592-G592)</f>
        <v/>
      </c>
    </row>
    <row r="593" customFormat="false" ht="15" hidden="false" customHeight="false" outlineLevel="0" collapsed="false">
      <c r="A593" s="16"/>
      <c r="B593" s="17"/>
      <c r="C593" s="18"/>
      <c r="D593" s="7" t="str">
        <f aca="false">IF(B593="","",IFERROR(INDEX(المنتجات!$C$5:$C$64,MATCH(B593,المنتجات!$A$5:$A$64,0)),""))</f>
        <v/>
      </c>
      <c r="E593" s="19"/>
      <c r="F593" s="7" t="str">
        <f aca="false">IF(OR(B593="",D593=""),"",N(C593)*D593*(1-N(E593)))</f>
        <v/>
      </c>
      <c r="G593" s="7" t="str">
        <f aca="false">IF(OR(B593="",D593=""),"",N(C593)*IFERROR(INDEX(المنتجات!$B$5:$B$64,MATCH(B593,المنتجات!$A$5:$A$64,0)),0))</f>
        <v/>
      </c>
      <c r="H593" s="8" t="str">
        <f aca="false">IF(F593="","",F593-G593)</f>
        <v/>
      </c>
    </row>
    <row r="594" customFormat="false" ht="15" hidden="false" customHeight="false" outlineLevel="0" collapsed="false">
      <c r="A594" s="16"/>
      <c r="B594" s="17"/>
      <c r="C594" s="18"/>
      <c r="D594" s="7" t="str">
        <f aca="false">IF(B594="","",IFERROR(INDEX(المنتجات!$C$5:$C$64,MATCH(B594,المنتجات!$A$5:$A$64,0)),""))</f>
        <v/>
      </c>
      <c r="E594" s="19"/>
      <c r="F594" s="7" t="str">
        <f aca="false">IF(OR(B594="",D594=""),"",N(C594)*D594*(1-N(E594)))</f>
        <v/>
      </c>
      <c r="G594" s="7" t="str">
        <f aca="false">IF(OR(B594="",D594=""),"",N(C594)*IFERROR(INDEX(المنتجات!$B$5:$B$64,MATCH(B594,المنتجات!$A$5:$A$64,0)),0))</f>
        <v/>
      </c>
      <c r="H594" s="8" t="str">
        <f aca="false">IF(F594="","",F594-G594)</f>
        <v/>
      </c>
    </row>
    <row r="595" customFormat="false" ht="15" hidden="false" customHeight="false" outlineLevel="0" collapsed="false">
      <c r="A595" s="16"/>
      <c r="B595" s="17"/>
      <c r="C595" s="18"/>
      <c r="D595" s="7" t="str">
        <f aca="false">IF(B595="","",IFERROR(INDEX(المنتجات!$C$5:$C$64,MATCH(B595,المنتجات!$A$5:$A$64,0)),""))</f>
        <v/>
      </c>
      <c r="E595" s="19"/>
      <c r="F595" s="7" t="str">
        <f aca="false">IF(OR(B595="",D595=""),"",N(C595)*D595*(1-N(E595)))</f>
        <v/>
      </c>
      <c r="G595" s="7" t="str">
        <f aca="false">IF(OR(B595="",D595=""),"",N(C595)*IFERROR(INDEX(المنتجات!$B$5:$B$64,MATCH(B595,المنتجات!$A$5:$A$64,0)),0))</f>
        <v/>
      </c>
      <c r="H595" s="8" t="str">
        <f aca="false">IF(F595="","",F595-G595)</f>
        <v/>
      </c>
    </row>
    <row r="596" customFormat="false" ht="15" hidden="false" customHeight="false" outlineLevel="0" collapsed="false">
      <c r="A596" s="16"/>
      <c r="B596" s="17"/>
      <c r="C596" s="18"/>
      <c r="D596" s="7" t="str">
        <f aca="false">IF(B596="","",IFERROR(INDEX(المنتجات!$C$5:$C$64,MATCH(B596,المنتجات!$A$5:$A$64,0)),""))</f>
        <v/>
      </c>
      <c r="E596" s="19"/>
      <c r="F596" s="7" t="str">
        <f aca="false">IF(OR(B596="",D596=""),"",N(C596)*D596*(1-N(E596)))</f>
        <v/>
      </c>
      <c r="G596" s="7" t="str">
        <f aca="false">IF(OR(B596="",D596=""),"",N(C596)*IFERROR(INDEX(المنتجات!$B$5:$B$64,MATCH(B596,المنتجات!$A$5:$A$64,0)),0))</f>
        <v/>
      </c>
      <c r="H596" s="8" t="str">
        <f aca="false">IF(F596="","",F596-G596)</f>
        <v/>
      </c>
    </row>
    <row r="597" customFormat="false" ht="15" hidden="false" customHeight="false" outlineLevel="0" collapsed="false">
      <c r="A597" s="16"/>
      <c r="B597" s="17"/>
      <c r="C597" s="18"/>
      <c r="D597" s="7" t="str">
        <f aca="false">IF(B597="","",IFERROR(INDEX(المنتجات!$C$5:$C$64,MATCH(B597,المنتجات!$A$5:$A$64,0)),""))</f>
        <v/>
      </c>
      <c r="E597" s="19"/>
      <c r="F597" s="7" t="str">
        <f aca="false">IF(OR(B597="",D597=""),"",N(C597)*D597*(1-N(E597)))</f>
        <v/>
      </c>
      <c r="G597" s="7" t="str">
        <f aca="false">IF(OR(B597="",D597=""),"",N(C597)*IFERROR(INDEX(المنتجات!$B$5:$B$64,MATCH(B597,المنتجات!$A$5:$A$64,0)),0))</f>
        <v/>
      </c>
      <c r="H597" s="8" t="str">
        <f aca="false">IF(F597="","",F597-G597)</f>
        <v/>
      </c>
    </row>
    <row r="598" customFormat="false" ht="15" hidden="false" customHeight="false" outlineLevel="0" collapsed="false">
      <c r="A598" s="16"/>
      <c r="B598" s="17"/>
      <c r="C598" s="18"/>
      <c r="D598" s="7" t="str">
        <f aca="false">IF(B598="","",IFERROR(INDEX(المنتجات!$C$5:$C$64,MATCH(B598,المنتجات!$A$5:$A$64,0)),""))</f>
        <v/>
      </c>
      <c r="E598" s="19"/>
      <c r="F598" s="7" t="str">
        <f aca="false">IF(OR(B598="",D598=""),"",N(C598)*D598*(1-N(E598)))</f>
        <v/>
      </c>
      <c r="G598" s="7" t="str">
        <f aca="false">IF(OR(B598="",D598=""),"",N(C598)*IFERROR(INDEX(المنتجات!$B$5:$B$64,MATCH(B598,المنتجات!$A$5:$A$64,0)),0))</f>
        <v/>
      </c>
      <c r="H598" s="8" t="str">
        <f aca="false">IF(F598="","",F598-G598)</f>
        <v/>
      </c>
    </row>
    <row r="599" customFormat="false" ht="15" hidden="false" customHeight="false" outlineLevel="0" collapsed="false">
      <c r="A599" s="16"/>
      <c r="B599" s="17"/>
      <c r="C599" s="18"/>
      <c r="D599" s="7" t="str">
        <f aca="false">IF(B599="","",IFERROR(INDEX(المنتجات!$C$5:$C$64,MATCH(B599,المنتجات!$A$5:$A$64,0)),""))</f>
        <v/>
      </c>
      <c r="E599" s="19"/>
      <c r="F599" s="7" t="str">
        <f aca="false">IF(OR(B599="",D599=""),"",N(C599)*D599*(1-N(E599)))</f>
        <v/>
      </c>
      <c r="G599" s="7" t="str">
        <f aca="false">IF(OR(B599="",D599=""),"",N(C599)*IFERROR(INDEX(المنتجات!$B$5:$B$64,MATCH(B599,المنتجات!$A$5:$A$64,0)),0))</f>
        <v/>
      </c>
      <c r="H599" s="8" t="str">
        <f aca="false">IF(F599="","",F599-G599)</f>
        <v/>
      </c>
    </row>
    <row r="600" customFormat="false" ht="15" hidden="false" customHeight="false" outlineLevel="0" collapsed="false">
      <c r="A600" s="16"/>
      <c r="B600" s="17"/>
      <c r="C600" s="18"/>
      <c r="D600" s="7" t="str">
        <f aca="false">IF(B600="","",IFERROR(INDEX(المنتجات!$C$5:$C$64,MATCH(B600,المنتجات!$A$5:$A$64,0)),""))</f>
        <v/>
      </c>
      <c r="E600" s="19"/>
      <c r="F600" s="7" t="str">
        <f aca="false">IF(OR(B600="",D600=""),"",N(C600)*D600*(1-N(E600)))</f>
        <v/>
      </c>
      <c r="G600" s="7" t="str">
        <f aca="false">IF(OR(B600="",D600=""),"",N(C600)*IFERROR(INDEX(المنتجات!$B$5:$B$64,MATCH(B600,المنتجات!$A$5:$A$64,0)),0))</f>
        <v/>
      </c>
      <c r="H600" s="8" t="str">
        <f aca="false">IF(F600="","",F600-G600)</f>
        <v/>
      </c>
    </row>
    <row r="601" customFormat="false" ht="15" hidden="false" customHeight="false" outlineLevel="0" collapsed="false">
      <c r="A601" s="16"/>
      <c r="B601" s="17"/>
      <c r="C601" s="18"/>
      <c r="D601" s="7" t="str">
        <f aca="false">IF(B601="","",IFERROR(INDEX(المنتجات!$C$5:$C$64,MATCH(B601,المنتجات!$A$5:$A$64,0)),""))</f>
        <v/>
      </c>
      <c r="E601" s="19"/>
      <c r="F601" s="7" t="str">
        <f aca="false">IF(OR(B601="",D601=""),"",N(C601)*D601*(1-N(E601)))</f>
        <v/>
      </c>
      <c r="G601" s="7" t="str">
        <f aca="false">IF(OR(B601="",D601=""),"",N(C601)*IFERROR(INDEX(المنتجات!$B$5:$B$64,MATCH(B601,المنتجات!$A$5:$A$64,0)),0))</f>
        <v/>
      </c>
      <c r="H601" s="8" t="str">
        <f aca="false">IF(F601="","",F601-G601)</f>
        <v/>
      </c>
    </row>
    <row r="602" customFormat="false" ht="15" hidden="false" customHeight="false" outlineLevel="0" collapsed="false">
      <c r="A602" s="16"/>
      <c r="B602" s="17"/>
      <c r="C602" s="18"/>
      <c r="D602" s="7" t="str">
        <f aca="false">IF(B602="","",IFERROR(INDEX(المنتجات!$C$5:$C$64,MATCH(B602,المنتجات!$A$5:$A$64,0)),""))</f>
        <v/>
      </c>
      <c r="E602" s="19"/>
      <c r="F602" s="7" t="str">
        <f aca="false">IF(OR(B602="",D602=""),"",N(C602)*D602*(1-N(E602)))</f>
        <v/>
      </c>
      <c r="G602" s="7" t="str">
        <f aca="false">IF(OR(B602="",D602=""),"",N(C602)*IFERROR(INDEX(المنتجات!$B$5:$B$64,MATCH(B602,المنتجات!$A$5:$A$64,0)),0))</f>
        <v/>
      </c>
      <c r="H602" s="8" t="str">
        <f aca="false">IF(F602="","",F602-G602)</f>
        <v/>
      </c>
    </row>
    <row r="603" customFormat="false" ht="15" hidden="false" customHeight="false" outlineLevel="0" collapsed="false">
      <c r="A603" s="16"/>
      <c r="B603" s="17"/>
      <c r="C603" s="18"/>
      <c r="D603" s="7" t="str">
        <f aca="false">IF(B603="","",IFERROR(INDEX(المنتجات!$C$5:$C$64,MATCH(B603,المنتجات!$A$5:$A$64,0)),""))</f>
        <v/>
      </c>
      <c r="E603" s="19"/>
      <c r="F603" s="7" t="str">
        <f aca="false">IF(OR(B603="",D603=""),"",N(C603)*D603*(1-N(E603)))</f>
        <v/>
      </c>
      <c r="G603" s="7" t="str">
        <f aca="false">IF(OR(B603="",D603=""),"",N(C603)*IFERROR(INDEX(المنتجات!$B$5:$B$64,MATCH(B603,المنتجات!$A$5:$A$64,0)),0))</f>
        <v/>
      </c>
      <c r="H603" s="8" t="str">
        <f aca="false">IF(F603="","",F603-G603)</f>
        <v/>
      </c>
    </row>
    <row r="604" customFormat="false" ht="15" hidden="false" customHeight="false" outlineLevel="0" collapsed="false">
      <c r="A604" s="16"/>
      <c r="B604" s="17"/>
      <c r="C604" s="18"/>
      <c r="D604" s="7" t="str">
        <f aca="false">IF(B604="","",IFERROR(INDEX(المنتجات!$C$5:$C$64,MATCH(B604,المنتجات!$A$5:$A$64,0)),""))</f>
        <v/>
      </c>
      <c r="E604" s="19"/>
      <c r="F604" s="7" t="str">
        <f aca="false">IF(OR(B604="",D604=""),"",N(C604)*D604*(1-N(E604)))</f>
        <v/>
      </c>
      <c r="G604" s="7" t="str">
        <f aca="false">IF(OR(B604="",D604=""),"",N(C604)*IFERROR(INDEX(المنتجات!$B$5:$B$64,MATCH(B604,المنتجات!$A$5:$A$64,0)),0))</f>
        <v/>
      </c>
      <c r="H604" s="8" t="str">
        <f aca="false">IF(F604="","",F604-G604)</f>
        <v/>
      </c>
    </row>
    <row r="605" customFormat="false" ht="15" hidden="false" customHeight="false" outlineLevel="0" collapsed="false">
      <c r="A605" s="16"/>
      <c r="B605" s="17"/>
      <c r="C605" s="18"/>
      <c r="D605" s="7" t="str">
        <f aca="false">IF(B605="","",IFERROR(INDEX(المنتجات!$C$5:$C$64,MATCH(B605,المنتجات!$A$5:$A$64,0)),""))</f>
        <v/>
      </c>
      <c r="E605" s="19"/>
      <c r="F605" s="7" t="str">
        <f aca="false">IF(OR(B605="",D605=""),"",N(C605)*D605*(1-N(E605)))</f>
        <v/>
      </c>
      <c r="G605" s="7" t="str">
        <f aca="false">IF(OR(B605="",D605=""),"",N(C605)*IFERROR(INDEX(المنتجات!$B$5:$B$64,MATCH(B605,المنتجات!$A$5:$A$64,0)),0))</f>
        <v/>
      </c>
      <c r="H605" s="8" t="str">
        <f aca="false">IF(F605="","",F605-G605)</f>
        <v/>
      </c>
    </row>
    <row r="606" customFormat="false" ht="15" hidden="false" customHeight="false" outlineLevel="0" collapsed="false">
      <c r="A606" s="16"/>
      <c r="B606" s="17"/>
      <c r="C606" s="18"/>
      <c r="D606" s="7" t="str">
        <f aca="false">IF(B606="","",IFERROR(INDEX(المنتجات!$C$5:$C$64,MATCH(B606,المنتجات!$A$5:$A$64,0)),""))</f>
        <v/>
      </c>
      <c r="E606" s="19"/>
      <c r="F606" s="7" t="str">
        <f aca="false">IF(OR(B606="",D606=""),"",N(C606)*D606*(1-N(E606)))</f>
        <v/>
      </c>
      <c r="G606" s="7" t="str">
        <f aca="false">IF(OR(B606="",D606=""),"",N(C606)*IFERROR(INDEX(المنتجات!$B$5:$B$64,MATCH(B606,المنتجات!$A$5:$A$64,0)),0))</f>
        <v/>
      </c>
      <c r="H606" s="8" t="str">
        <f aca="false">IF(F606="","",F606-G606)</f>
        <v/>
      </c>
    </row>
    <row r="607" customFormat="false" ht="15" hidden="false" customHeight="false" outlineLevel="0" collapsed="false">
      <c r="A607" s="16"/>
      <c r="B607" s="17"/>
      <c r="C607" s="18"/>
      <c r="D607" s="7" t="str">
        <f aca="false">IF(B607="","",IFERROR(INDEX(المنتجات!$C$5:$C$64,MATCH(B607,المنتجات!$A$5:$A$64,0)),""))</f>
        <v/>
      </c>
      <c r="E607" s="19"/>
      <c r="F607" s="7" t="str">
        <f aca="false">IF(OR(B607="",D607=""),"",N(C607)*D607*(1-N(E607)))</f>
        <v/>
      </c>
      <c r="G607" s="7" t="str">
        <f aca="false">IF(OR(B607="",D607=""),"",N(C607)*IFERROR(INDEX(المنتجات!$B$5:$B$64,MATCH(B607,المنتجات!$A$5:$A$64,0)),0))</f>
        <v/>
      </c>
      <c r="H607" s="8" t="str">
        <f aca="false">IF(F607="","",F607-G607)</f>
        <v/>
      </c>
    </row>
    <row r="608" customFormat="false" ht="15" hidden="false" customHeight="false" outlineLevel="0" collapsed="false">
      <c r="A608" s="16"/>
      <c r="B608" s="17"/>
      <c r="C608" s="18"/>
      <c r="D608" s="7" t="str">
        <f aca="false">IF(B608="","",IFERROR(INDEX(المنتجات!$C$5:$C$64,MATCH(B608,المنتجات!$A$5:$A$64,0)),""))</f>
        <v/>
      </c>
      <c r="E608" s="19"/>
      <c r="F608" s="7" t="str">
        <f aca="false">IF(OR(B608="",D608=""),"",N(C608)*D608*(1-N(E608)))</f>
        <v/>
      </c>
      <c r="G608" s="7" t="str">
        <f aca="false">IF(OR(B608="",D608=""),"",N(C608)*IFERROR(INDEX(المنتجات!$B$5:$B$64,MATCH(B608,المنتجات!$A$5:$A$64,0)),0))</f>
        <v/>
      </c>
      <c r="H608" s="8" t="str">
        <f aca="false">IF(F608="","",F608-G608)</f>
        <v/>
      </c>
    </row>
    <row r="609" customFormat="false" ht="15" hidden="false" customHeight="false" outlineLevel="0" collapsed="false">
      <c r="A609" s="16"/>
      <c r="B609" s="17"/>
      <c r="C609" s="18"/>
      <c r="D609" s="7" t="str">
        <f aca="false">IF(B609="","",IFERROR(INDEX(المنتجات!$C$5:$C$64,MATCH(B609,المنتجات!$A$5:$A$64,0)),""))</f>
        <v/>
      </c>
      <c r="E609" s="19"/>
      <c r="F609" s="7" t="str">
        <f aca="false">IF(OR(B609="",D609=""),"",N(C609)*D609*(1-N(E609)))</f>
        <v/>
      </c>
      <c r="G609" s="7" t="str">
        <f aca="false">IF(OR(B609="",D609=""),"",N(C609)*IFERROR(INDEX(المنتجات!$B$5:$B$64,MATCH(B609,المنتجات!$A$5:$A$64,0)),0))</f>
        <v/>
      </c>
      <c r="H609" s="8" t="str">
        <f aca="false">IF(F609="","",F609-G609)</f>
        <v/>
      </c>
    </row>
    <row r="610" customFormat="false" ht="15" hidden="false" customHeight="false" outlineLevel="0" collapsed="false">
      <c r="A610" s="16"/>
      <c r="B610" s="17"/>
      <c r="C610" s="18"/>
      <c r="D610" s="7" t="str">
        <f aca="false">IF(B610="","",IFERROR(INDEX(المنتجات!$C$5:$C$64,MATCH(B610,المنتجات!$A$5:$A$64,0)),""))</f>
        <v/>
      </c>
      <c r="E610" s="19"/>
      <c r="F610" s="7" t="str">
        <f aca="false">IF(OR(B610="",D610=""),"",N(C610)*D610*(1-N(E610)))</f>
        <v/>
      </c>
      <c r="G610" s="7" t="str">
        <f aca="false">IF(OR(B610="",D610=""),"",N(C610)*IFERROR(INDEX(المنتجات!$B$5:$B$64,MATCH(B610,المنتجات!$A$5:$A$64,0)),0))</f>
        <v/>
      </c>
      <c r="H610" s="8" t="str">
        <f aca="false">IF(F610="","",F610-G610)</f>
        <v/>
      </c>
    </row>
    <row r="611" customFormat="false" ht="15" hidden="false" customHeight="false" outlineLevel="0" collapsed="false">
      <c r="A611" s="16"/>
      <c r="B611" s="17"/>
      <c r="C611" s="18"/>
      <c r="D611" s="7" t="str">
        <f aca="false">IF(B611="","",IFERROR(INDEX(المنتجات!$C$5:$C$64,MATCH(B611,المنتجات!$A$5:$A$64,0)),""))</f>
        <v/>
      </c>
      <c r="E611" s="19"/>
      <c r="F611" s="7" t="str">
        <f aca="false">IF(OR(B611="",D611=""),"",N(C611)*D611*(1-N(E611)))</f>
        <v/>
      </c>
      <c r="G611" s="7" t="str">
        <f aca="false">IF(OR(B611="",D611=""),"",N(C611)*IFERROR(INDEX(المنتجات!$B$5:$B$64,MATCH(B611,المنتجات!$A$5:$A$64,0)),0))</f>
        <v/>
      </c>
      <c r="H611" s="8" t="str">
        <f aca="false">IF(F611="","",F611-G611)</f>
        <v/>
      </c>
    </row>
    <row r="612" customFormat="false" ht="15" hidden="false" customHeight="false" outlineLevel="0" collapsed="false">
      <c r="A612" s="16"/>
      <c r="B612" s="17"/>
      <c r="C612" s="18"/>
      <c r="D612" s="7" t="str">
        <f aca="false">IF(B612="","",IFERROR(INDEX(المنتجات!$C$5:$C$64,MATCH(B612,المنتجات!$A$5:$A$64,0)),""))</f>
        <v/>
      </c>
      <c r="E612" s="19"/>
      <c r="F612" s="7" t="str">
        <f aca="false">IF(OR(B612="",D612=""),"",N(C612)*D612*(1-N(E612)))</f>
        <v/>
      </c>
      <c r="G612" s="7" t="str">
        <f aca="false">IF(OR(B612="",D612=""),"",N(C612)*IFERROR(INDEX(المنتجات!$B$5:$B$64,MATCH(B612,المنتجات!$A$5:$A$64,0)),0))</f>
        <v/>
      </c>
      <c r="H612" s="8" t="str">
        <f aca="false">IF(F612="","",F612-G612)</f>
        <v/>
      </c>
    </row>
    <row r="613" customFormat="false" ht="15" hidden="false" customHeight="false" outlineLevel="0" collapsed="false">
      <c r="A613" s="16"/>
      <c r="B613" s="17"/>
      <c r="C613" s="18"/>
      <c r="D613" s="7" t="str">
        <f aca="false">IF(B613="","",IFERROR(INDEX(المنتجات!$C$5:$C$64,MATCH(B613,المنتجات!$A$5:$A$64,0)),""))</f>
        <v/>
      </c>
      <c r="E613" s="19"/>
      <c r="F613" s="7" t="str">
        <f aca="false">IF(OR(B613="",D613=""),"",N(C613)*D613*(1-N(E613)))</f>
        <v/>
      </c>
      <c r="G613" s="7" t="str">
        <f aca="false">IF(OR(B613="",D613=""),"",N(C613)*IFERROR(INDEX(المنتجات!$B$5:$B$64,MATCH(B613,المنتجات!$A$5:$A$64,0)),0))</f>
        <v/>
      </c>
      <c r="H613" s="8" t="str">
        <f aca="false">IF(F613="","",F613-G613)</f>
        <v/>
      </c>
    </row>
    <row r="614" customFormat="false" ht="15" hidden="false" customHeight="false" outlineLevel="0" collapsed="false">
      <c r="A614" s="16"/>
      <c r="B614" s="17"/>
      <c r="C614" s="18"/>
      <c r="D614" s="7" t="str">
        <f aca="false">IF(B614="","",IFERROR(INDEX(المنتجات!$C$5:$C$64,MATCH(B614,المنتجات!$A$5:$A$64,0)),""))</f>
        <v/>
      </c>
      <c r="E614" s="19"/>
      <c r="F614" s="7" t="str">
        <f aca="false">IF(OR(B614="",D614=""),"",N(C614)*D614*(1-N(E614)))</f>
        <v/>
      </c>
      <c r="G614" s="7" t="str">
        <f aca="false">IF(OR(B614="",D614=""),"",N(C614)*IFERROR(INDEX(المنتجات!$B$5:$B$64,MATCH(B614,المنتجات!$A$5:$A$64,0)),0))</f>
        <v/>
      </c>
      <c r="H614" s="8" t="str">
        <f aca="false">IF(F614="","",F614-G614)</f>
        <v/>
      </c>
    </row>
    <row r="615" customFormat="false" ht="15" hidden="false" customHeight="false" outlineLevel="0" collapsed="false">
      <c r="A615" s="16"/>
      <c r="B615" s="17"/>
      <c r="C615" s="18"/>
      <c r="D615" s="7" t="str">
        <f aca="false">IF(B615="","",IFERROR(INDEX(المنتجات!$C$5:$C$64,MATCH(B615,المنتجات!$A$5:$A$64,0)),""))</f>
        <v/>
      </c>
      <c r="E615" s="19"/>
      <c r="F615" s="7" t="str">
        <f aca="false">IF(OR(B615="",D615=""),"",N(C615)*D615*(1-N(E615)))</f>
        <v/>
      </c>
      <c r="G615" s="7" t="str">
        <f aca="false">IF(OR(B615="",D615=""),"",N(C615)*IFERROR(INDEX(المنتجات!$B$5:$B$64,MATCH(B615,المنتجات!$A$5:$A$64,0)),0))</f>
        <v/>
      </c>
      <c r="H615" s="8" t="str">
        <f aca="false">IF(F615="","",F615-G615)</f>
        <v/>
      </c>
    </row>
    <row r="616" customFormat="false" ht="15" hidden="false" customHeight="false" outlineLevel="0" collapsed="false">
      <c r="A616" s="16"/>
      <c r="B616" s="17"/>
      <c r="C616" s="18"/>
      <c r="D616" s="7" t="str">
        <f aca="false">IF(B616="","",IFERROR(INDEX(المنتجات!$C$5:$C$64,MATCH(B616,المنتجات!$A$5:$A$64,0)),""))</f>
        <v/>
      </c>
      <c r="E616" s="19"/>
      <c r="F616" s="7" t="str">
        <f aca="false">IF(OR(B616="",D616=""),"",N(C616)*D616*(1-N(E616)))</f>
        <v/>
      </c>
      <c r="G616" s="7" t="str">
        <f aca="false">IF(OR(B616="",D616=""),"",N(C616)*IFERROR(INDEX(المنتجات!$B$5:$B$64,MATCH(B616,المنتجات!$A$5:$A$64,0)),0))</f>
        <v/>
      </c>
      <c r="H616" s="8" t="str">
        <f aca="false">IF(F616="","",F616-G616)</f>
        <v/>
      </c>
    </row>
    <row r="617" customFormat="false" ht="15" hidden="false" customHeight="false" outlineLevel="0" collapsed="false">
      <c r="A617" s="16"/>
      <c r="B617" s="17"/>
      <c r="C617" s="18"/>
      <c r="D617" s="7" t="str">
        <f aca="false">IF(B617="","",IFERROR(INDEX(المنتجات!$C$5:$C$64,MATCH(B617,المنتجات!$A$5:$A$64,0)),""))</f>
        <v/>
      </c>
      <c r="E617" s="19"/>
      <c r="F617" s="7" t="str">
        <f aca="false">IF(OR(B617="",D617=""),"",N(C617)*D617*(1-N(E617)))</f>
        <v/>
      </c>
      <c r="G617" s="7" t="str">
        <f aca="false">IF(OR(B617="",D617=""),"",N(C617)*IFERROR(INDEX(المنتجات!$B$5:$B$64,MATCH(B617,المنتجات!$A$5:$A$64,0)),0))</f>
        <v/>
      </c>
      <c r="H617" s="8" t="str">
        <f aca="false">IF(F617="","",F617-G617)</f>
        <v/>
      </c>
    </row>
    <row r="618" customFormat="false" ht="15" hidden="false" customHeight="false" outlineLevel="0" collapsed="false">
      <c r="A618" s="16"/>
      <c r="B618" s="17"/>
      <c r="C618" s="18"/>
      <c r="D618" s="7" t="str">
        <f aca="false">IF(B618="","",IFERROR(INDEX(المنتجات!$C$5:$C$64,MATCH(B618,المنتجات!$A$5:$A$64,0)),""))</f>
        <v/>
      </c>
      <c r="E618" s="19"/>
      <c r="F618" s="7" t="str">
        <f aca="false">IF(OR(B618="",D618=""),"",N(C618)*D618*(1-N(E618)))</f>
        <v/>
      </c>
      <c r="G618" s="7" t="str">
        <f aca="false">IF(OR(B618="",D618=""),"",N(C618)*IFERROR(INDEX(المنتجات!$B$5:$B$64,MATCH(B618,المنتجات!$A$5:$A$64,0)),0))</f>
        <v/>
      </c>
      <c r="H618" s="8" t="str">
        <f aca="false">IF(F618="","",F618-G618)</f>
        <v/>
      </c>
    </row>
    <row r="619" customFormat="false" ht="15" hidden="false" customHeight="false" outlineLevel="0" collapsed="false">
      <c r="A619" s="16"/>
      <c r="B619" s="17"/>
      <c r="C619" s="18"/>
      <c r="D619" s="7" t="str">
        <f aca="false">IF(B619="","",IFERROR(INDEX(المنتجات!$C$5:$C$64,MATCH(B619,المنتجات!$A$5:$A$64,0)),""))</f>
        <v/>
      </c>
      <c r="E619" s="19"/>
      <c r="F619" s="7" t="str">
        <f aca="false">IF(OR(B619="",D619=""),"",N(C619)*D619*(1-N(E619)))</f>
        <v/>
      </c>
      <c r="G619" s="7" t="str">
        <f aca="false">IF(OR(B619="",D619=""),"",N(C619)*IFERROR(INDEX(المنتجات!$B$5:$B$64,MATCH(B619,المنتجات!$A$5:$A$64,0)),0))</f>
        <v/>
      </c>
      <c r="H619" s="8" t="str">
        <f aca="false">IF(F619="","",F619-G619)</f>
        <v/>
      </c>
    </row>
    <row r="620" customFormat="false" ht="15" hidden="false" customHeight="false" outlineLevel="0" collapsed="false">
      <c r="A620" s="16"/>
      <c r="B620" s="17"/>
      <c r="C620" s="18"/>
      <c r="D620" s="7" t="str">
        <f aca="false">IF(B620="","",IFERROR(INDEX(المنتجات!$C$5:$C$64,MATCH(B620,المنتجات!$A$5:$A$64,0)),""))</f>
        <v/>
      </c>
      <c r="E620" s="19"/>
      <c r="F620" s="7" t="str">
        <f aca="false">IF(OR(B620="",D620=""),"",N(C620)*D620*(1-N(E620)))</f>
        <v/>
      </c>
      <c r="G620" s="7" t="str">
        <f aca="false">IF(OR(B620="",D620=""),"",N(C620)*IFERROR(INDEX(المنتجات!$B$5:$B$64,MATCH(B620,المنتجات!$A$5:$A$64,0)),0))</f>
        <v/>
      </c>
      <c r="H620" s="8" t="str">
        <f aca="false">IF(F620="","",F620-G620)</f>
        <v/>
      </c>
    </row>
    <row r="621" customFormat="false" ht="15" hidden="false" customHeight="false" outlineLevel="0" collapsed="false">
      <c r="A621" s="16"/>
      <c r="B621" s="17"/>
      <c r="C621" s="18"/>
      <c r="D621" s="7" t="str">
        <f aca="false">IF(B621="","",IFERROR(INDEX(المنتجات!$C$5:$C$64,MATCH(B621,المنتجات!$A$5:$A$64,0)),""))</f>
        <v/>
      </c>
      <c r="E621" s="19"/>
      <c r="F621" s="7" t="str">
        <f aca="false">IF(OR(B621="",D621=""),"",N(C621)*D621*(1-N(E621)))</f>
        <v/>
      </c>
      <c r="G621" s="7" t="str">
        <f aca="false">IF(OR(B621="",D621=""),"",N(C621)*IFERROR(INDEX(المنتجات!$B$5:$B$64,MATCH(B621,المنتجات!$A$5:$A$64,0)),0))</f>
        <v/>
      </c>
      <c r="H621" s="8" t="str">
        <f aca="false">IF(F621="","",F621-G621)</f>
        <v/>
      </c>
    </row>
    <row r="622" customFormat="false" ht="15" hidden="false" customHeight="false" outlineLevel="0" collapsed="false">
      <c r="A622" s="16"/>
      <c r="B622" s="17"/>
      <c r="C622" s="18"/>
      <c r="D622" s="7" t="str">
        <f aca="false">IF(B622="","",IFERROR(INDEX(المنتجات!$C$5:$C$64,MATCH(B622,المنتجات!$A$5:$A$64,0)),""))</f>
        <v/>
      </c>
      <c r="E622" s="19"/>
      <c r="F622" s="7" t="str">
        <f aca="false">IF(OR(B622="",D622=""),"",N(C622)*D622*(1-N(E622)))</f>
        <v/>
      </c>
      <c r="G622" s="7" t="str">
        <f aca="false">IF(OR(B622="",D622=""),"",N(C622)*IFERROR(INDEX(المنتجات!$B$5:$B$64,MATCH(B622,المنتجات!$A$5:$A$64,0)),0))</f>
        <v/>
      </c>
      <c r="H622" s="8" t="str">
        <f aca="false">IF(F622="","",F622-G622)</f>
        <v/>
      </c>
    </row>
    <row r="623" customFormat="false" ht="15" hidden="false" customHeight="false" outlineLevel="0" collapsed="false">
      <c r="A623" s="16"/>
      <c r="B623" s="17"/>
      <c r="C623" s="18"/>
      <c r="D623" s="7" t="str">
        <f aca="false">IF(B623="","",IFERROR(INDEX(المنتجات!$C$5:$C$64,MATCH(B623,المنتجات!$A$5:$A$64,0)),""))</f>
        <v/>
      </c>
      <c r="E623" s="19"/>
      <c r="F623" s="7" t="str">
        <f aca="false">IF(OR(B623="",D623=""),"",N(C623)*D623*(1-N(E623)))</f>
        <v/>
      </c>
      <c r="G623" s="7" t="str">
        <f aca="false">IF(OR(B623="",D623=""),"",N(C623)*IFERROR(INDEX(المنتجات!$B$5:$B$64,MATCH(B623,المنتجات!$A$5:$A$64,0)),0))</f>
        <v/>
      </c>
      <c r="H623" s="8" t="str">
        <f aca="false">IF(F623="","",F623-G623)</f>
        <v/>
      </c>
    </row>
    <row r="624" customFormat="false" ht="15" hidden="false" customHeight="false" outlineLevel="0" collapsed="false">
      <c r="A624" s="16"/>
      <c r="B624" s="17"/>
      <c r="C624" s="18"/>
      <c r="D624" s="7" t="str">
        <f aca="false">IF(B624="","",IFERROR(INDEX(المنتجات!$C$5:$C$64,MATCH(B624,المنتجات!$A$5:$A$64,0)),""))</f>
        <v/>
      </c>
      <c r="E624" s="19"/>
      <c r="F624" s="7" t="str">
        <f aca="false">IF(OR(B624="",D624=""),"",N(C624)*D624*(1-N(E624)))</f>
        <v/>
      </c>
      <c r="G624" s="7" t="str">
        <f aca="false">IF(OR(B624="",D624=""),"",N(C624)*IFERROR(INDEX(المنتجات!$B$5:$B$64,MATCH(B624,المنتجات!$A$5:$A$64,0)),0))</f>
        <v/>
      </c>
      <c r="H624" s="8" t="str">
        <f aca="false">IF(F624="","",F624-G624)</f>
        <v/>
      </c>
    </row>
    <row r="625" customFormat="false" ht="15" hidden="false" customHeight="false" outlineLevel="0" collapsed="false">
      <c r="A625" s="16"/>
      <c r="B625" s="17"/>
      <c r="C625" s="18"/>
      <c r="D625" s="7" t="str">
        <f aca="false">IF(B625="","",IFERROR(INDEX(المنتجات!$C$5:$C$64,MATCH(B625,المنتجات!$A$5:$A$64,0)),""))</f>
        <v/>
      </c>
      <c r="E625" s="19"/>
      <c r="F625" s="7" t="str">
        <f aca="false">IF(OR(B625="",D625=""),"",N(C625)*D625*(1-N(E625)))</f>
        <v/>
      </c>
      <c r="G625" s="7" t="str">
        <f aca="false">IF(OR(B625="",D625=""),"",N(C625)*IFERROR(INDEX(المنتجات!$B$5:$B$64,MATCH(B625,المنتجات!$A$5:$A$64,0)),0))</f>
        <v/>
      </c>
      <c r="H625" s="8" t="str">
        <f aca="false">IF(F625="","",F625-G625)</f>
        <v/>
      </c>
    </row>
    <row r="626" customFormat="false" ht="15" hidden="false" customHeight="false" outlineLevel="0" collapsed="false">
      <c r="A626" s="16"/>
      <c r="B626" s="17"/>
      <c r="C626" s="18"/>
      <c r="D626" s="7" t="str">
        <f aca="false">IF(B626="","",IFERROR(INDEX(المنتجات!$C$5:$C$64,MATCH(B626,المنتجات!$A$5:$A$64,0)),""))</f>
        <v/>
      </c>
      <c r="E626" s="19"/>
      <c r="F626" s="7" t="str">
        <f aca="false">IF(OR(B626="",D626=""),"",N(C626)*D626*(1-N(E626)))</f>
        <v/>
      </c>
      <c r="G626" s="7" t="str">
        <f aca="false">IF(OR(B626="",D626=""),"",N(C626)*IFERROR(INDEX(المنتجات!$B$5:$B$64,MATCH(B626,المنتجات!$A$5:$A$64,0)),0))</f>
        <v/>
      </c>
      <c r="H626" s="8" t="str">
        <f aca="false">IF(F626="","",F626-G626)</f>
        <v/>
      </c>
    </row>
    <row r="627" customFormat="false" ht="15" hidden="false" customHeight="false" outlineLevel="0" collapsed="false">
      <c r="A627" s="16"/>
      <c r="B627" s="17"/>
      <c r="C627" s="18"/>
      <c r="D627" s="7" t="str">
        <f aca="false">IF(B627="","",IFERROR(INDEX(المنتجات!$C$5:$C$64,MATCH(B627,المنتجات!$A$5:$A$64,0)),""))</f>
        <v/>
      </c>
      <c r="E627" s="19"/>
      <c r="F627" s="7" t="str">
        <f aca="false">IF(OR(B627="",D627=""),"",N(C627)*D627*(1-N(E627)))</f>
        <v/>
      </c>
      <c r="G627" s="7" t="str">
        <f aca="false">IF(OR(B627="",D627=""),"",N(C627)*IFERROR(INDEX(المنتجات!$B$5:$B$64,MATCH(B627,المنتجات!$A$5:$A$64,0)),0))</f>
        <v/>
      </c>
      <c r="H627" s="8" t="str">
        <f aca="false">IF(F627="","",F627-G627)</f>
        <v/>
      </c>
    </row>
    <row r="628" customFormat="false" ht="15" hidden="false" customHeight="false" outlineLevel="0" collapsed="false">
      <c r="A628" s="16"/>
      <c r="B628" s="17"/>
      <c r="C628" s="18"/>
      <c r="D628" s="7" t="str">
        <f aca="false">IF(B628="","",IFERROR(INDEX(المنتجات!$C$5:$C$64,MATCH(B628,المنتجات!$A$5:$A$64,0)),""))</f>
        <v/>
      </c>
      <c r="E628" s="19"/>
      <c r="F628" s="7" t="str">
        <f aca="false">IF(OR(B628="",D628=""),"",N(C628)*D628*(1-N(E628)))</f>
        <v/>
      </c>
      <c r="G628" s="7" t="str">
        <f aca="false">IF(OR(B628="",D628=""),"",N(C628)*IFERROR(INDEX(المنتجات!$B$5:$B$64,MATCH(B628,المنتجات!$A$5:$A$64,0)),0))</f>
        <v/>
      </c>
      <c r="H628" s="8" t="str">
        <f aca="false">IF(F628="","",F628-G628)</f>
        <v/>
      </c>
    </row>
    <row r="629" customFormat="false" ht="15" hidden="false" customHeight="false" outlineLevel="0" collapsed="false">
      <c r="A629" s="16"/>
      <c r="B629" s="17"/>
      <c r="C629" s="18"/>
      <c r="D629" s="7" t="str">
        <f aca="false">IF(B629="","",IFERROR(INDEX(المنتجات!$C$5:$C$64,MATCH(B629,المنتجات!$A$5:$A$64,0)),""))</f>
        <v/>
      </c>
      <c r="E629" s="19"/>
      <c r="F629" s="7" t="str">
        <f aca="false">IF(OR(B629="",D629=""),"",N(C629)*D629*(1-N(E629)))</f>
        <v/>
      </c>
      <c r="G629" s="7" t="str">
        <f aca="false">IF(OR(B629="",D629=""),"",N(C629)*IFERROR(INDEX(المنتجات!$B$5:$B$64,MATCH(B629,المنتجات!$A$5:$A$64,0)),0))</f>
        <v/>
      </c>
      <c r="H629" s="8" t="str">
        <f aca="false">IF(F629="","",F629-G629)</f>
        <v/>
      </c>
    </row>
    <row r="630" customFormat="false" ht="15" hidden="false" customHeight="false" outlineLevel="0" collapsed="false">
      <c r="A630" s="16"/>
      <c r="B630" s="17"/>
      <c r="C630" s="18"/>
      <c r="D630" s="7" t="str">
        <f aca="false">IF(B630="","",IFERROR(INDEX(المنتجات!$C$5:$C$64,MATCH(B630,المنتجات!$A$5:$A$64,0)),""))</f>
        <v/>
      </c>
      <c r="E630" s="19"/>
      <c r="F630" s="7" t="str">
        <f aca="false">IF(OR(B630="",D630=""),"",N(C630)*D630*(1-N(E630)))</f>
        <v/>
      </c>
      <c r="G630" s="7" t="str">
        <f aca="false">IF(OR(B630="",D630=""),"",N(C630)*IFERROR(INDEX(المنتجات!$B$5:$B$64,MATCH(B630,المنتجات!$A$5:$A$64,0)),0))</f>
        <v/>
      </c>
      <c r="H630" s="8" t="str">
        <f aca="false">IF(F630="","",F630-G630)</f>
        <v/>
      </c>
    </row>
    <row r="631" customFormat="false" ht="15" hidden="false" customHeight="false" outlineLevel="0" collapsed="false">
      <c r="A631" s="16"/>
      <c r="B631" s="17"/>
      <c r="C631" s="18"/>
      <c r="D631" s="7" t="str">
        <f aca="false">IF(B631="","",IFERROR(INDEX(المنتجات!$C$5:$C$64,MATCH(B631,المنتجات!$A$5:$A$64,0)),""))</f>
        <v/>
      </c>
      <c r="E631" s="19"/>
      <c r="F631" s="7" t="str">
        <f aca="false">IF(OR(B631="",D631=""),"",N(C631)*D631*(1-N(E631)))</f>
        <v/>
      </c>
      <c r="G631" s="7" t="str">
        <f aca="false">IF(OR(B631="",D631=""),"",N(C631)*IFERROR(INDEX(المنتجات!$B$5:$B$64,MATCH(B631,المنتجات!$A$5:$A$64,0)),0))</f>
        <v/>
      </c>
      <c r="H631" s="8" t="str">
        <f aca="false">IF(F631="","",F631-G631)</f>
        <v/>
      </c>
    </row>
    <row r="632" customFormat="false" ht="15" hidden="false" customHeight="false" outlineLevel="0" collapsed="false">
      <c r="A632" s="16"/>
      <c r="B632" s="17"/>
      <c r="C632" s="18"/>
      <c r="D632" s="7" t="str">
        <f aca="false">IF(B632="","",IFERROR(INDEX(المنتجات!$C$5:$C$64,MATCH(B632,المنتجات!$A$5:$A$64,0)),""))</f>
        <v/>
      </c>
      <c r="E632" s="19"/>
      <c r="F632" s="7" t="str">
        <f aca="false">IF(OR(B632="",D632=""),"",N(C632)*D632*(1-N(E632)))</f>
        <v/>
      </c>
      <c r="G632" s="7" t="str">
        <f aca="false">IF(OR(B632="",D632=""),"",N(C632)*IFERROR(INDEX(المنتجات!$B$5:$B$64,MATCH(B632,المنتجات!$A$5:$A$64,0)),0))</f>
        <v/>
      </c>
      <c r="H632" s="8" t="str">
        <f aca="false">IF(F632="","",F632-G632)</f>
        <v/>
      </c>
    </row>
    <row r="633" customFormat="false" ht="15" hidden="false" customHeight="false" outlineLevel="0" collapsed="false">
      <c r="A633" s="16"/>
      <c r="B633" s="17"/>
      <c r="C633" s="18"/>
      <c r="D633" s="7" t="str">
        <f aca="false">IF(B633="","",IFERROR(INDEX(المنتجات!$C$5:$C$64,MATCH(B633,المنتجات!$A$5:$A$64,0)),""))</f>
        <v/>
      </c>
      <c r="E633" s="19"/>
      <c r="F633" s="7" t="str">
        <f aca="false">IF(OR(B633="",D633=""),"",N(C633)*D633*(1-N(E633)))</f>
        <v/>
      </c>
      <c r="G633" s="7" t="str">
        <f aca="false">IF(OR(B633="",D633=""),"",N(C633)*IFERROR(INDEX(المنتجات!$B$5:$B$64,MATCH(B633,المنتجات!$A$5:$A$64,0)),0))</f>
        <v/>
      </c>
      <c r="H633" s="8" t="str">
        <f aca="false">IF(F633="","",F633-G633)</f>
        <v/>
      </c>
    </row>
    <row r="634" customFormat="false" ht="15" hidden="false" customHeight="false" outlineLevel="0" collapsed="false">
      <c r="A634" s="16"/>
      <c r="B634" s="17"/>
      <c r="C634" s="18"/>
      <c r="D634" s="7" t="str">
        <f aca="false">IF(B634="","",IFERROR(INDEX(المنتجات!$C$5:$C$64,MATCH(B634,المنتجات!$A$5:$A$64,0)),""))</f>
        <v/>
      </c>
      <c r="E634" s="19"/>
      <c r="F634" s="7" t="str">
        <f aca="false">IF(OR(B634="",D634=""),"",N(C634)*D634*(1-N(E634)))</f>
        <v/>
      </c>
      <c r="G634" s="7" t="str">
        <f aca="false">IF(OR(B634="",D634=""),"",N(C634)*IFERROR(INDEX(المنتجات!$B$5:$B$64,MATCH(B634,المنتجات!$A$5:$A$64,0)),0))</f>
        <v/>
      </c>
      <c r="H634" s="8" t="str">
        <f aca="false">IF(F634="","",F634-G634)</f>
        <v/>
      </c>
    </row>
    <row r="635" customFormat="false" ht="15" hidden="false" customHeight="false" outlineLevel="0" collapsed="false">
      <c r="A635" s="16"/>
      <c r="B635" s="17"/>
      <c r="C635" s="18"/>
      <c r="D635" s="7" t="str">
        <f aca="false">IF(B635="","",IFERROR(INDEX(المنتجات!$C$5:$C$64,MATCH(B635,المنتجات!$A$5:$A$64,0)),""))</f>
        <v/>
      </c>
      <c r="E635" s="19"/>
      <c r="F635" s="7" t="str">
        <f aca="false">IF(OR(B635="",D635=""),"",N(C635)*D635*(1-N(E635)))</f>
        <v/>
      </c>
      <c r="G635" s="7" t="str">
        <f aca="false">IF(OR(B635="",D635=""),"",N(C635)*IFERROR(INDEX(المنتجات!$B$5:$B$64,MATCH(B635,المنتجات!$A$5:$A$64,0)),0))</f>
        <v/>
      </c>
      <c r="H635" s="8" t="str">
        <f aca="false">IF(F635="","",F635-G635)</f>
        <v/>
      </c>
    </row>
    <row r="636" customFormat="false" ht="15" hidden="false" customHeight="false" outlineLevel="0" collapsed="false">
      <c r="A636" s="16"/>
      <c r="B636" s="17"/>
      <c r="C636" s="18"/>
      <c r="D636" s="7" t="str">
        <f aca="false">IF(B636="","",IFERROR(INDEX(المنتجات!$C$5:$C$64,MATCH(B636,المنتجات!$A$5:$A$64,0)),""))</f>
        <v/>
      </c>
      <c r="E636" s="19"/>
      <c r="F636" s="7" t="str">
        <f aca="false">IF(OR(B636="",D636=""),"",N(C636)*D636*(1-N(E636)))</f>
        <v/>
      </c>
      <c r="G636" s="7" t="str">
        <f aca="false">IF(OR(B636="",D636=""),"",N(C636)*IFERROR(INDEX(المنتجات!$B$5:$B$64,MATCH(B636,المنتجات!$A$5:$A$64,0)),0))</f>
        <v/>
      </c>
      <c r="H636" s="8" t="str">
        <f aca="false">IF(F636="","",F636-G636)</f>
        <v/>
      </c>
    </row>
    <row r="637" customFormat="false" ht="15" hidden="false" customHeight="false" outlineLevel="0" collapsed="false">
      <c r="A637" s="16"/>
      <c r="B637" s="17"/>
      <c r="C637" s="18"/>
      <c r="D637" s="7" t="str">
        <f aca="false">IF(B637="","",IFERROR(INDEX(المنتجات!$C$5:$C$64,MATCH(B637,المنتجات!$A$5:$A$64,0)),""))</f>
        <v/>
      </c>
      <c r="E637" s="19"/>
      <c r="F637" s="7" t="str">
        <f aca="false">IF(OR(B637="",D637=""),"",N(C637)*D637*(1-N(E637)))</f>
        <v/>
      </c>
      <c r="G637" s="7" t="str">
        <f aca="false">IF(OR(B637="",D637=""),"",N(C637)*IFERROR(INDEX(المنتجات!$B$5:$B$64,MATCH(B637,المنتجات!$A$5:$A$64,0)),0))</f>
        <v/>
      </c>
      <c r="H637" s="8" t="str">
        <f aca="false">IF(F637="","",F637-G637)</f>
        <v/>
      </c>
    </row>
    <row r="638" customFormat="false" ht="15" hidden="false" customHeight="false" outlineLevel="0" collapsed="false">
      <c r="A638" s="16"/>
      <c r="B638" s="17"/>
      <c r="C638" s="18"/>
      <c r="D638" s="7" t="str">
        <f aca="false">IF(B638="","",IFERROR(INDEX(المنتجات!$C$5:$C$64,MATCH(B638,المنتجات!$A$5:$A$64,0)),""))</f>
        <v/>
      </c>
      <c r="E638" s="19"/>
      <c r="F638" s="7" t="str">
        <f aca="false">IF(OR(B638="",D638=""),"",N(C638)*D638*(1-N(E638)))</f>
        <v/>
      </c>
      <c r="G638" s="7" t="str">
        <f aca="false">IF(OR(B638="",D638=""),"",N(C638)*IFERROR(INDEX(المنتجات!$B$5:$B$64,MATCH(B638,المنتجات!$A$5:$A$64,0)),0))</f>
        <v/>
      </c>
      <c r="H638" s="8" t="str">
        <f aca="false">IF(F638="","",F638-G638)</f>
        <v/>
      </c>
    </row>
    <row r="639" customFormat="false" ht="15" hidden="false" customHeight="false" outlineLevel="0" collapsed="false">
      <c r="A639" s="16"/>
      <c r="B639" s="17"/>
      <c r="C639" s="18"/>
      <c r="D639" s="7" t="str">
        <f aca="false">IF(B639="","",IFERROR(INDEX(المنتجات!$C$5:$C$64,MATCH(B639,المنتجات!$A$5:$A$64,0)),""))</f>
        <v/>
      </c>
      <c r="E639" s="19"/>
      <c r="F639" s="7" t="str">
        <f aca="false">IF(OR(B639="",D639=""),"",N(C639)*D639*(1-N(E639)))</f>
        <v/>
      </c>
      <c r="G639" s="7" t="str">
        <f aca="false">IF(OR(B639="",D639=""),"",N(C639)*IFERROR(INDEX(المنتجات!$B$5:$B$64,MATCH(B639,المنتجات!$A$5:$A$64,0)),0))</f>
        <v/>
      </c>
      <c r="H639" s="8" t="str">
        <f aca="false">IF(F639="","",F639-G639)</f>
        <v/>
      </c>
    </row>
    <row r="640" customFormat="false" ht="15" hidden="false" customHeight="false" outlineLevel="0" collapsed="false">
      <c r="A640" s="16"/>
      <c r="B640" s="17"/>
      <c r="C640" s="18"/>
      <c r="D640" s="7" t="str">
        <f aca="false">IF(B640="","",IFERROR(INDEX(المنتجات!$C$5:$C$64,MATCH(B640,المنتجات!$A$5:$A$64,0)),""))</f>
        <v/>
      </c>
      <c r="E640" s="19"/>
      <c r="F640" s="7" t="str">
        <f aca="false">IF(OR(B640="",D640=""),"",N(C640)*D640*(1-N(E640)))</f>
        <v/>
      </c>
      <c r="G640" s="7" t="str">
        <f aca="false">IF(OR(B640="",D640=""),"",N(C640)*IFERROR(INDEX(المنتجات!$B$5:$B$64,MATCH(B640,المنتجات!$A$5:$A$64,0)),0))</f>
        <v/>
      </c>
      <c r="H640" s="8" t="str">
        <f aca="false">IF(F640="","",F640-G640)</f>
        <v/>
      </c>
    </row>
    <row r="641" customFormat="false" ht="15" hidden="false" customHeight="false" outlineLevel="0" collapsed="false">
      <c r="A641" s="16"/>
      <c r="B641" s="17"/>
      <c r="C641" s="18"/>
      <c r="D641" s="7" t="str">
        <f aca="false">IF(B641="","",IFERROR(INDEX(المنتجات!$C$5:$C$64,MATCH(B641,المنتجات!$A$5:$A$64,0)),""))</f>
        <v/>
      </c>
      <c r="E641" s="19"/>
      <c r="F641" s="7" t="str">
        <f aca="false">IF(OR(B641="",D641=""),"",N(C641)*D641*(1-N(E641)))</f>
        <v/>
      </c>
      <c r="G641" s="7" t="str">
        <f aca="false">IF(OR(B641="",D641=""),"",N(C641)*IFERROR(INDEX(المنتجات!$B$5:$B$64,MATCH(B641,المنتجات!$A$5:$A$64,0)),0))</f>
        <v/>
      </c>
      <c r="H641" s="8" t="str">
        <f aca="false">IF(F641="","",F641-G641)</f>
        <v/>
      </c>
    </row>
    <row r="642" customFormat="false" ht="15" hidden="false" customHeight="false" outlineLevel="0" collapsed="false">
      <c r="A642" s="16"/>
      <c r="B642" s="17"/>
      <c r="C642" s="18"/>
      <c r="D642" s="7" t="str">
        <f aca="false">IF(B642="","",IFERROR(INDEX(المنتجات!$C$5:$C$64,MATCH(B642,المنتجات!$A$5:$A$64,0)),""))</f>
        <v/>
      </c>
      <c r="E642" s="19"/>
      <c r="F642" s="7" t="str">
        <f aca="false">IF(OR(B642="",D642=""),"",N(C642)*D642*(1-N(E642)))</f>
        <v/>
      </c>
      <c r="G642" s="7" t="str">
        <f aca="false">IF(OR(B642="",D642=""),"",N(C642)*IFERROR(INDEX(المنتجات!$B$5:$B$64,MATCH(B642,المنتجات!$A$5:$A$64,0)),0))</f>
        <v/>
      </c>
      <c r="H642" s="8" t="str">
        <f aca="false">IF(F642="","",F642-G642)</f>
        <v/>
      </c>
    </row>
    <row r="643" customFormat="false" ht="15" hidden="false" customHeight="false" outlineLevel="0" collapsed="false">
      <c r="A643" s="16"/>
      <c r="B643" s="17"/>
      <c r="C643" s="18"/>
      <c r="D643" s="7" t="str">
        <f aca="false">IF(B643="","",IFERROR(INDEX(المنتجات!$C$5:$C$64,MATCH(B643,المنتجات!$A$5:$A$64,0)),""))</f>
        <v/>
      </c>
      <c r="E643" s="19"/>
      <c r="F643" s="7" t="str">
        <f aca="false">IF(OR(B643="",D643=""),"",N(C643)*D643*(1-N(E643)))</f>
        <v/>
      </c>
      <c r="G643" s="7" t="str">
        <f aca="false">IF(OR(B643="",D643=""),"",N(C643)*IFERROR(INDEX(المنتجات!$B$5:$B$64,MATCH(B643,المنتجات!$A$5:$A$64,0)),0))</f>
        <v/>
      </c>
      <c r="H643" s="8" t="str">
        <f aca="false">IF(F643="","",F643-G643)</f>
        <v/>
      </c>
    </row>
    <row r="644" customFormat="false" ht="15" hidden="false" customHeight="false" outlineLevel="0" collapsed="false">
      <c r="A644" s="16"/>
      <c r="B644" s="17"/>
      <c r="C644" s="18"/>
      <c r="D644" s="7" t="str">
        <f aca="false">IF(B644="","",IFERROR(INDEX(المنتجات!$C$5:$C$64,MATCH(B644,المنتجات!$A$5:$A$64,0)),""))</f>
        <v/>
      </c>
      <c r="E644" s="19"/>
      <c r="F644" s="7" t="str">
        <f aca="false">IF(OR(B644="",D644=""),"",N(C644)*D644*(1-N(E644)))</f>
        <v/>
      </c>
      <c r="G644" s="7" t="str">
        <f aca="false">IF(OR(B644="",D644=""),"",N(C644)*IFERROR(INDEX(المنتجات!$B$5:$B$64,MATCH(B644,المنتجات!$A$5:$A$64,0)),0))</f>
        <v/>
      </c>
      <c r="H644" s="8" t="str">
        <f aca="false">IF(F644="","",F644-G644)</f>
        <v/>
      </c>
    </row>
    <row r="645" customFormat="false" ht="15" hidden="false" customHeight="false" outlineLevel="0" collapsed="false">
      <c r="A645" s="16"/>
      <c r="B645" s="17"/>
      <c r="C645" s="18"/>
      <c r="D645" s="7" t="str">
        <f aca="false">IF(B645="","",IFERROR(INDEX(المنتجات!$C$5:$C$64,MATCH(B645,المنتجات!$A$5:$A$64,0)),""))</f>
        <v/>
      </c>
      <c r="E645" s="19"/>
      <c r="F645" s="7" t="str">
        <f aca="false">IF(OR(B645="",D645=""),"",N(C645)*D645*(1-N(E645)))</f>
        <v/>
      </c>
      <c r="G645" s="7" t="str">
        <f aca="false">IF(OR(B645="",D645=""),"",N(C645)*IFERROR(INDEX(المنتجات!$B$5:$B$64,MATCH(B645,المنتجات!$A$5:$A$64,0)),0))</f>
        <v/>
      </c>
      <c r="H645" s="8" t="str">
        <f aca="false">IF(F645="","",F645-G645)</f>
        <v/>
      </c>
    </row>
    <row r="646" customFormat="false" ht="15" hidden="false" customHeight="false" outlineLevel="0" collapsed="false">
      <c r="A646" s="16"/>
      <c r="B646" s="17"/>
      <c r="C646" s="18"/>
      <c r="D646" s="7" t="str">
        <f aca="false">IF(B646="","",IFERROR(INDEX(المنتجات!$C$5:$C$64,MATCH(B646,المنتجات!$A$5:$A$64,0)),""))</f>
        <v/>
      </c>
      <c r="E646" s="19"/>
      <c r="F646" s="7" t="str">
        <f aca="false">IF(OR(B646="",D646=""),"",N(C646)*D646*(1-N(E646)))</f>
        <v/>
      </c>
      <c r="G646" s="7" t="str">
        <f aca="false">IF(OR(B646="",D646=""),"",N(C646)*IFERROR(INDEX(المنتجات!$B$5:$B$64,MATCH(B646,المنتجات!$A$5:$A$64,0)),0))</f>
        <v/>
      </c>
      <c r="H646" s="8" t="str">
        <f aca="false">IF(F646="","",F646-G646)</f>
        <v/>
      </c>
    </row>
    <row r="647" customFormat="false" ht="15" hidden="false" customHeight="false" outlineLevel="0" collapsed="false">
      <c r="A647" s="16"/>
      <c r="B647" s="17"/>
      <c r="C647" s="18"/>
      <c r="D647" s="7" t="str">
        <f aca="false">IF(B647="","",IFERROR(INDEX(المنتجات!$C$5:$C$64,MATCH(B647,المنتجات!$A$5:$A$64,0)),""))</f>
        <v/>
      </c>
      <c r="E647" s="19"/>
      <c r="F647" s="7" t="str">
        <f aca="false">IF(OR(B647="",D647=""),"",N(C647)*D647*(1-N(E647)))</f>
        <v/>
      </c>
      <c r="G647" s="7" t="str">
        <f aca="false">IF(OR(B647="",D647=""),"",N(C647)*IFERROR(INDEX(المنتجات!$B$5:$B$64,MATCH(B647,المنتجات!$A$5:$A$64,0)),0))</f>
        <v/>
      </c>
      <c r="H647" s="8" t="str">
        <f aca="false">IF(F647="","",F647-G647)</f>
        <v/>
      </c>
    </row>
    <row r="648" customFormat="false" ht="15" hidden="false" customHeight="false" outlineLevel="0" collapsed="false">
      <c r="A648" s="16"/>
      <c r="B648" s="17"/>
      <c r="C648" s="18"/>
      <c r="D648" s="7" t="str">
        <f aca="false">IF(B648="","",IFERROR(INDEX(المنتجات!$C$5:$C$64,MATCH(B648,المنتجات!$A$5:$A$64,0)),""))</f>
        <v/>
      </c>
      <c r="E648" s="19"/>
      <c r="F648" s="7" t="str">
        <f aca="false">IF(OR(B648="",D648=""),"",N(C648)*D648*(1-N(E648)))</f>
        <v/>
      </c>
      <c r="G648" s="7" t="str">
        <f aca="false">IF(OR(B648="",D648=""),"",N(C648)*IFERROR(INDEX(المنتجات!$B$5:$B$64,MATCH(B648,المنتجات!$A$5:$A$64,0)),0))</f>
        <v/>
      </c>
      <c r="H648" s="8" t="str">
        <f aca="false">IF(F648="","",F648-G648)</f>
        <v/>
      </c>
    </row>
    <row r="649" customFormat="false" ht="15" hidden="false" customHeight="false" outlineLevel="0" collapsed="false">
      <c r="A649" s="16"/>
      <c r="B649" s="17"/>
      <c r="C649" s="18"/>
      <c r="D649" s="7" t="str">
        <f aca="false">IF(B649="","",IFERROR(INDEX(المنتجات!$C$5:$C$64,MATCH(B649,المنتجات!$A$5:$A$64,0)),""))</f>
        <v/>
      </c>
      <c r="E649" s="19"/>
      <c r="F649" s="7" t="str">
        <f aca="false">IF(OR(B649="",D649=""),"",N(C649)*D649*(1-N(E649)))</f>
        <v/>
      </c>
      <c r="G649" s="7" t="str">
        <f aca="false">IF(OR(B649="",D649=""),"",N(C649)*IFERROR(INDEX(المنتجات!$B$5:$B$64,MATCH(B649,المنتجات!$A$5:$A$64,0)),0))</f>
        <v/>
      </c>
      <c r="H649" s="8" t="str">
        <f aca="false">IF(F649="","",F649-G649)</f>
        <v/>
      </c>
    </row>
    <row r="650" customFormat="false" ht="15" hidden="false" customHeight="false" outlineLevel="0" collapsed="false">
      <c r="A650" s="16"/>
      <c r="B650" s="17"/>
      <c r="C650" s="18"/>
      <c r="D650" s="7" t="str">
        <f aca="false">IF(B650="","",IFERROR(INDEX(المنتجات!$C$5:$C$64,MATCH(B650,المنتجات!$A$5:$A$64,0)),""))</f>
        <v/>
      </c>
      <c r="E650" s="19"/>
      <c r="F650" s="7" t="str">
        <f aca="false">IF(OR(B650="",D650=""),"",N(C650)*D650*(1-N(E650)))</f>
        <v/>
      </c>
      <c r="G650" s="7" t="str">
        <f aca="false">IF(OR(B650="",D650=""),"",N(C650)*IFERROR(INDEX(المنتجات!$B$5:$B$64,MATCH(B650,المنتجات!$A$5:$A$64,0)),0))</f>
        <v/>
      </c>
      <c r="H650" s="8" t="str">
        <f aca="false">IF(F650="","",F650-G650)</f>
        <v/>
      </c>
    </row>
    <row r="651" customFormat="false" ht="15" hidden="false" customHeight="false" outlineLevel="0" collapsed="false">
      <c r="A651" s="16"/>
      <c r="B651" s="17"/>
      <c r="C651" s="18"/>
      <c r="D651" s="7" t="str">
        <f aca="false">IF(B651="","",IFERROR(INDEX(المنتجات!$C$5:$C$64,MATCH(B651,المنتجات!$A$5:$A$64,0)),""))</f>
        <v/>
      </c>
      <c r="E651" s="19"/>
      <c r="F651" s="7" t="str">
        <f aca="false">IF(OR(B651="",D651=""),"",N(C651)*D651*(1-N(E651)))</f>
        <v/>
      </c>
      <c r="G651" s="7" t="str">
        <f aca="false">IF(OR(B651="",D651=""),"",N(C651)*IFERROR(INDEX(المنتجات!$B$5:$B$64,MATCH(B651,المنتجات!$A$5:$A$64,0)),0))</f>
        <v/>
      </c>
      <c r="H651" s="8" t="str">
        <f aca="false">IF(F651="","",F651-G651)</f>
        <v/>
      </c>
    </row>
    <row r="652" customFormat="false" ht="15" hidden="false" customHeight="false" outlineLevel="0" collapsed="false">
      <c r="A652" s="16"/>
      <c r="B652" s="17"/>
      <c r="C652" s="18"/>
      <c r="D652" s="7" t="str">
        <f aca="false">IF(B652="","",IFERROR(INDEX(المنتجات!$C$5:$C$64,MATCH(B652,المنتجات!$A$5:$A$64,0)),""))</f>
        <v/>
      </c>
      <c r="E652" s="19"/>
      <c r="F652" s="7" t="str">
        <f aca="false">IF(OR(B652="",D652=""),"",N(C652)*D652*(1-N(E652)))</f>
        <v/>
      </c>
      <c r="G652" s="7" t="str">
        <f aca="false">IF(OR(B652="",D652=""),"",N(C652)*IFERROR(INDEX(المنتجات!$B$5:$B$64,MATCH(B652,المنتجات!$A$5:$A$64,0)),0))</f>
        <v/>
      </c>
      <c r="H652" s="8" t="str">
        <f aca="false">IF(F652="","",F652-G652)</f>
        <v/>
      </c>
    </row>
    <row r="653" customFormat="false" ht="15" hidden="false" customHeight="false" outlineLevel="0" collapsed="false">
      <c r="A653" s="16"/>
      <c r="B653" s="17"/>
      <c r="C653" s="18"/>
      <c r="D653" s="7" t="str">
        <f aca="false">IF(B653="","",IFERROR(INDEX(المنتجات!$C$5:$C$64,MATCH(B653,المنتجات!$A$5:$A$64,0)),""))</f>
        <v/>
      </c>
      <c r="E653" s="19"/>
      <c r="F653" s="7" t="str">
        <f aca="false">IF(OR(B653="",D653=""),"",N(C653)*D653*(1-N(E653)))</f>
        <v/>
      </c>
      <c r="G653" s="7" t="str">
        <f aca="false">IF(OR(B653="",D653=""),"",N(C653)*IFERROR(INDEX(المنتجات!$B$5:$B$64,MATCH(B653,المنتجات!$A$5:$A$64,0)),0))</f>
        <v/>
      </c>
      <c r="H653" s="8" t="str">
        <f aca="false">IF(F653="","",F653-G653)</f>
        <v/>
      </c>
    </row>
    <row r="654" customFormat="false" ht="15" hidden="false" customHeight="false" outlineLevel="0" collapsed="false">
      <c r="A654" s="16"/>
      <c r="B654" s="17"/>
      <c r="C654" s="18"/>
      <c r="D654" s="7" t="str">
        <f aca="false">IF(B654="","",IFERROR(INDEX(المنتجات!$C$5:$C$64,MATCH(B654,المنتجات!$A$5:$A$64,0)),""))</f>
        <v/>
      </c>
      <c r="E654" s="19"/>
      <c r="F654" s="7" t="str">
        <f aca="false">IF(OR(B654="",D654=""),"",N(C654)*D654*(1-N(E654)))</f>
        <v/>
      </c>
      <c r="G654" s="7" t="str">
        <f aca="false">IF(OR(B654="",D654=""),"",N(C654)*IFERROR(INDEX(المنتجات!$B$5:$B$64,MATCH(B654,المنتجات!$A$5:$A$64,0)),0))</f>
        <v/>
      </c>
      <c r="H654" s="8" t="str">
        <f aca="false">IF(F654="","",F654-G654)</f>
        <v/>
      </c>
    </row>
    <row r="655" customFormat="false" ht="15" hidden="false" customHeight="false" outlineLevel="0" collapsed="false">
      <c r="A655" s="16"/>
      <c r="B655" s="17"/>
      <c r="C655" s="18"/>
      <c r="D655" s="7" t="str">
        <f aca="false">IF(B655="","",IFERROR(INDEX(المنتجات!$C$5:$C$64,MATCH(B655,المنتجات!$A$5:$A$64,0)),""))</f>
        <v/>
      </c>
      <c r="E655" s="19"/>
      <c r="F655" s="7" t="str">
        <f aca="false">IF(OR(B655="",D655=""),"",N(C655)*D655*(1-N(E655)))</f>
        <v/>
      </c>
      <c r="G655" s="7" t="str">
        <f aca="false">IF(OR(B655="",D655=""),"",N(C655)*IFERROR(INDEX(المنتجات!$B$5:$B$64,MATCH(B655,المنتجات!$A$5:$A$64,0)),0))</f>
        <v/>
      </c>
      <c r="H655" s="8" t="str">
        <f aca="false">IF(F655="","",F655-G655)</f>
        <v/>
      </c>
    </row>
    <row r="656" customFormat="false" ht="15" hidden="false" customHeight="false" outlineLevel="0" collapsed="false">
      <c r="A656" s="16"/>
      <c r="B656" s="17"/>
      <c r="C656" s="18"/>
      <c r="D656" s="7" t="str">
        <f aca="false">IF(B656="","",IFERROR(INDEX(المنتجات!$C$5:$C$64,MATCH(B656,المنتجات!$A$5:$A$64,0)),""))</f>
        <v/>
      </c>
      <c r="E656" s="19"/>
      <c r="F656" s="7" t="str">
        <f aca="false">IF(OR(B656="",D656=""),"",N(C656)*D656*(1-N(E656)))</f>
        <v/>
      </c>
      <c r="G656" s="7" t="str">
        <f aca="false">IF(OR(B656="",D656=""),"",N(C656)*IFERROR(INDEX(المنتجات!$B$5:$B$64,MATCH(B656,المنتجات!$A$5:$A$64,0)),0))</f>
        <v/>
      </c>
      <c r="H656" s="8" t="str">
        <f aca="false">IF(F656="","",F656-G656)</f>
        <v/>
      </c>
    </row>
    <row r="657" customFormat="false" ht="15" hidden="false" customHeight="false" outlineLevel="0" collapsed="false">
      <c r="A657" s="16"/>
      <c r="B657" s="17"/>
      <c r="C657" s="18"/>
      <c r="D657" s="7" t="str">
        <f aca="false">IF(B657="","",IFERROR(INDEX(المنتجات!$C$5:$C$64,MATCH(B657,المنتجات!$A$5:$A$64,0)),""))</f>
        <v/>
      </c>
      <c r="E657" s="19"/>
      <c r="F657" s="7" t="str">
        <f aca="false">IF(OR(B657="",D657=""),"",N(C657)*D657*(1-N(E657)))</f>
        <v/>
      </c>
      <c r="G657" s="7" t="str">
        <f aca="false">IF(OR(B657="",D657=""),"",N(C657)*IFERROR(INDEX(المنتجات!$B$5:$B$64,MATCH(B657,المنتجات!$A$5:$A$64,0)),0))</f>
        <v/>
      </c>
      <c r="H657" s="8" t="str">
        <f aca="false">IF(F657="","",F657-G657)</f>
        <v/>
      </c>
    </row>
    <row r="658" customFormat="false" ht="15" hidden="false" customHeight="false" outlineLevel="0" collapsed="false">
      <c r="A658" s="16"/>
      <c r="B658" s="17"/>
      <c r="C658" s="18"/>
      <c r="D658" s="7" t="str">
        <f aca="false">IF(B658="","",IFERROR(INDEX(المنتجات!$C$5:$C$64,MATCH(B658,المنتجات!$A$5:$A$64,0)),""))</f>
        <v/>
      </c>
      <c r="E658" s="19"/>
      <c r="F658" s="7" t="str">
        <f aca="false">IF(OR(B658="",D658=""),"",N(C658)*D658*(1-N(E658)))</f>
        <v/>
      </c>
      <c r="G658" s="7" t="str">
        <f aca="false">IF(OR(B658="",D658=""),"",N(C658)*IFERROR(INDEX(المنتجات!$B$5:$B$64,MATCH(B658,المنتجات!$A$5:$A$64,0)),0))</f>
        <v/>
      </c>
      <c r="H658" s="8" t="str">
        <f aca="false">IF(F658="","",F658-G658)</f>
        <v/>
      </c>
    </row>
    <row r="659" customFormat="false" ht="15" hidden="false" customHeight="false" outlineLevel="0" collapsed="false">
      <c r="A659" s="16"/>
      <c r="B659" s="17"/>
      <c r="C659" s="18"/>
      <c r="D659" s="7" t="str">
        <f aca="false">IF(B659="","",IFERROR(INDEX(المنتجات!$C$5:$C$64,MATCH(B659,المنتجات!$A$5:$A$64,0)),""))</f>
        <v/>
      </c>
      <c r="E659" s="19"/>
      <c r="F659" s="7" t="str">
        <f aca="false">IF(OR(B659="",D659=""),"",N(C659)*D659*(1-N(E659)))</f>
        <v/>
      </c>
      <c r="G659" s="7" t="str">
        <f aca="false">IF(OR(B659="",D659=""),"",N(C659)*IFERROR(INDEX(المنتجات!$B$5:$B$64,MATCH(B659,المنتجات!$A$5:$A$64,0)),0))</f>
        <v/>
      </c>
      <c r="H659" s="8" t="str">
        <f aca="false">IF(F659="","",F659-G659)</f>
        <v/>
      </c>
    </row>
    <row r="660" customFormat="false" ht="15" hidden="false" customHeight="false" outlineLevel="0" collapsed="false">
      <c r="A660" s="16"/>
      <c r="B660" s="17"/>
      <c r="C660" s="18"/>
      <c r="D660" s="7" t="str">
        <f aca="false">IF(B660="","",IFERROR(INDEX(المنتجات!$C$5:$C$64,MATCH(B660,المنتجات!$A$5:$A$64,0)),""))</f>
        <v/>
      </c>
      <c r="E660" s="19"/>
      <c r="F660" s="7" t="str">
        <f aca="false">IF(OR(B660="",D660=""),"",N(C660)*D660*(1-N(E660)))</f>
        <v/>
      </c>
      <c r="G660" s="7" t="str">
        <f aca="false">IF(OR(B660="",D660=""),"",N(C660)*IFERROR(INDEX(المنتجات!$B$5:$B$64,MATCH(B660,المنتجات!$A$5:$A$64,0)),0))</f>
        <v/>
      </c>
      <c r="H660" s="8" t="str">
        <f aca="false">IF(F660="","",F660-G660)</f>
        <v/>
      </c>
    </row>
    <row r="661" customFormat="false" ht="15" hidden="false" customHeight="false" outlineLevel="0" collapsed="false">
      <c r="A661" s="16"/>
      <c r="B661" s="17"/>
      <c r="C661" s="18"/>
      <c r="D661" s="7" t="str">
        <f aca="false">IF(B661="","",IFERROR(INDEX(المنتجات!$C$5:$C$64,MATCH(B661,المنتجات!$A$5:$A$64,0)),""))</f>
        <v/>
      </c>
      <c r="E661" s="19"/>
      <c r="F661" s="7" t="str">
        <f aca="false">IF(OR(B661="",D661=""),"",N(C661)*D661*(1-N(E661)))</f>
        <v/>
      </c>
      <c r="G661" s="7" t="str">
        <f aca="false">IF(OR(B661="",D661=""),"",N(C661)*IFERROR(INDEX(المنتجات!$B$5:$B$64,MATCH(B661,المنتجات!$A$5:$A$64,0)),0))</f>
        <v/>
      </c>
      <c r="H661" s="8" t="str">
        <f aca="false">IF(F661="","",F661-G661)</f>
        <v/>
      </c>
    </row>
    <row r="662" customFormat="false" ht="15" hidden="false" customHeight="false" outlineLevel="0" collapsed="false">
      <c r="A662" s="16"/>
      <c r="B662" s="17"/>
      <c r="C662" s="18"/>
      <c r="D662" s="7" t="str">
        <f aca="false">IF(B662="","",IFERROR(INDEX(المنتجات!$C$5:$C$64,MATCH(B662,المنتجات!$A$5:$A$64,0)),""))</f>
        <v/>
      </c>
      <c r="E662" s="19"/>
      <c r="F662" s="7" t="str">
        <f aca="false">IF(OR(B662="",D662=""),"",N(C662)*D662*(1-N(E662)))</f>
        <v/>
      </c>
      <c r="G662" s="7" t="str">
        <f aca="false">IF(OR(B662="",D662=""),"",N(C662)*IFERROR(INDEX(المنتجات!$B$5:$B$64,MATCH(B662,المنتجات!$A$5:$A$64,0)),0))</f>
        <v/>
      </c>
      <c r="H662" s="8" t="str">
        <f aca="false">IF(F662="","",F662-G662)</f>
        <v/>
      </c>
    </row>
    <row r="663" customFormat="false" ht="15" hidden="false" customHeight="false" outlineLevel="0" collapsed="false">
      <c r="A663" s="16"/>
      <c r="B663" s="17"/>
      <c r="C663" s="18"/>
      <c r="D663" s="7" t="str">
        <f aca="false">IF(B663="","",IFERROR(INDEX(المنتجات!$C$5:$C$64,MATCH(B663,المنتجات!$A$5:$A$64,0)),""))</f>
        <v/>
      </c>
      <c r="E663" s="19"/>
      <c r="F663" s="7" t="str">
        <f aca="false">IF(OR(B663="",D663=""),"",N(C663)*D663*(1-N(E663)))</f>
        <v/>
      </c>
      <c r="G663" s="7" t="str">
        <f aca="false">IF(OR(B663="",D663=""),"",N(C663)*IFERROR(INDEX(المنتجات!$B$5:$B$64,MATCH(B663,المنتجات!$A$5:$A$64,0)),0))</f>
        <v/>
      </c>
      <c r="H663" s="8" t="str">
        <f aca="false">IF(F663="","",F663-G663)</f>
        <v/>
      </c>
    </row>
    <row r="664" customFormat="false" ht="15" hidden="false" customHeight="false" outlineLevel="0" collapsed="false">
      <c r="A664" s="16"/>
      <c r="B664" s="17"/>
      <c r="C664" s="18"/>
      <c r="D664" s="7" t="str">
        <f aca="false">IF(B664="","",IFERROR(INDEX(المنتجات!$C$5:$C$64,MATCH(B664,المنتجات!$A$5:$A$64,0)),""))</f>
        <v/>
      </c>
      <c r="E664" s="19"/>
      <c r="F664" s="7" t="str">
        <f aca="false">IF(OR(B664="",D664=""),"",N(C664)*D664*(1-N(E664)))</f>
        <v/>
      </c>
      <c r="G664" s="7" t="str">
        <f aca="false">IF(OR(B664="",D664=""),"",N(C664)*IFERROR(INDEX(المنتجات!$B$5:$B$64,MATCH(B664,المنتجات!$A$5:$A$64,0)),0))</f>
        <v/>
      </c>
      <c r="H664" s="8" t="str">
        <f aca="false">IF(F664="","",F664-G664)</f>
        <v/>
      </c>
    </row>
    <row r="665" customFormat="false" ht="15" hidden="false" customHeight="false" outlineLevel="0" collapsed="false">
      <c r="A665" s="16"/>
      <c r="B665" s="17"/>
      <c r="C665" s="18"/>
      <c r="D665" s="7" t="str">
        <f aca="false">IF(B665="","",IFERROR(INDEX(المنتجات!$C$5:$C$64,MATCH(B665,المنتجات!$A$5:$A$64,0)),""))</f>
        <v/>
      </c>
      <c r="E665" s="19"/>
      <c r="F665" s="7" t="str">
        <f aca="false">IF(OR(B665="",D665=""),"",N(C665)*D665*(1-N(E665)))</f>
        <v/>
      </c>
      <c r="G665" s="7" t="str">
        <f aca="false">IF(OR(B665="",D665=""),"",N(C665)*IFERROR(INDEX(المنتجات!$B$5:$B$64,MATCH(B665,المنتجات!$A$5:$A$64,0)),0))</f>
        <v/>
      </c>
      <c r="H665" s="8" t="str">
        <f aca="false">IF(F665="","",F665-G665)</f>
        <v/>
      </c>
    </row>
    <row r="666" customFormat="false" ht="15" hidden="false" customHeight="false" outlineLevel="0" collapsed="false">
      <c r="A666" s="16"/>
      <c r="B666" s="17"/>
      <c r="C666" s="18"/>
      <c r="D666" s="7" t="str">
        <f aca="false">IF(B666="","",IFERROR(INDEX(المنتجات!$C$5:$C$64,MATCH(B666,المنتجات!$A$5:$A$64,0)),""))</f>
        <v/>
      </c>
      <c r="E666" s="19"/>
      <c r="F666" s="7" t="str">
        <f aca="false">IF(OR(B666="",D666=""),"",N(C666)*D666*(1-N(E666)))</f>
        <v/>
      </c>
      <c r="G666" s="7" t="str">
        <f aca="false">IF(OR(B666="",D666=""),"",N(C666)*IFERROR(INDEX(المنتجات!$B$5:$B$64,MATCH(B666,المنتجات!$A$5:$A$64,0)),0))</f>
        <v/>
      </c>
      <c r="H666" s="8" t="str">
        <f aca="false">IF(F666="","",F666-G666)</f>
        <v/>
      </c>
    </row>
    <row r="667" customFormat="false" ht="15" hidden="false" customHeight="false" outlineLevel="0" collapsed="false">
      <c r="A667" s="16"/>
      <c r="B667" s="17"/>
      <c r="C667" s="18"/>
      <c r="D667" s="7" t="str">
        <f aca="false">IF(B667="","",IFERROR(INDEX(المنتجات!$C$5:$C$64,MATCH(B667,المنتجات!$A$5:$A$64,0)),""))</f>
        <v/>
      </c>
      <c r="E667" s="19"/>
      <c r="F667" s="7" t="str">
        <f aca="false">IF(OR(B667="",D667=""),"",N(C667)*D667*(1-N(E667)))</f>
        <v/>
      </c>
      <c r="G667" s="7" t="str">
        <f aca="false">IF(OR(B667="",D667=""),"",N(C667)*IFERROR(INDEX(المنتجات!$B$5:$B$64,MATCH(B667,المنتجات!$A$5:$A$64,0)),0))</f>
        <v/>
      </c>
      <c r="H667" s="8" t="str">
        <f aca="false">IF(F667="","",F667-G667)</f>
        <v/>
      </c>
    </row>
    <row r="668" customFormat="false" ht="15" hidden="false" customHeight="false" outlineLevel="0" collapsed="false">
      <c r="A668" s="16"/>
      <c r="B668" s="17"/>
      <c r="C668" s="18"/>
      <c r="D668" s="7" t="str">
        <f aca="false">IF(B668="","",IFERROR(INDEX(المنتجات!$C$5:$C$64,MATCH(B668,المنتجات!$A$5:$A$64,0)),""))</f>
        <v/>
      </c>
      <c r="E668" s="19"/>
      <c r="F668" s="7" t="str">
        <f aca="false">IF(OR(B668="",D668=""),"",N(C668)*D668*(1-N(E668)))</f>
        <v/>
      </c>
      <c r="G668" s="7" t="str">
        <f aca="false">IF(OR(B668="",D668=""),"",N(C668)*IFERROR(INDEX(المنتجات!$B$5:$B$64,MATCH(B668,المنتجات!$A$5:$A$64,0)),0))</f>
        <v/>
      </c>
      <c r="H668" s="8" t="str">
        <f aca="false">IF(F668="","",F668-G668)</f>
        <v/>
      </c>
    </row>
    <row r="669" customFormat="false" ht="15" hidden="false" customHeight="false" outlineLevel="0" collapsed="false">
      <c r="A669" s="16"/>
      <c r="B669" s="17"/>
      <c r="C669" s="18"/>
      <c r="D669" s="7" t="str">
        <f aca="false">IF(B669="","",IFERROR(INDEX(المنتجات!$C$5:$C$64,MATCH(B669,المنتجات!$A$5:$A$64,0)),""))</f>
        <v/>
      </c>
      <c r="E669" s="19"/>
      <c r="F669" s="7" t="str">
        <f aca="false">IF(OR(B669="",D669=""),"",N(C669)*D669*(1-N(E669)))</f>
        <v/>
      </c>
      <c r="G669" s="7" t="str">
        <f aca="false">IF(OR(B669="",D669=""),"",N(C669)*IFERROR(INDEX(المنتجات!$B$5:$B$64,MATCH(B669,المنتجات!$A$5:$A$64,0)),0))</f>
        <v/>
      </c>
      <c r="H669" s="8" t="str">
        <f aca="false">IF(F669="","",F669-G669)</f>
        <v/>
      </c>
    </row>
    <row r="670" customFormat="false" ht="15" hidden="false" customHeight="false" outlineLevel="0" collapsed="false">
      <c r="A670" s="16"/>
      <c r="B670" s="17"/>
      <c r="C670" s="18"/>
      <c r="D670" s="7" t="str">
        <f aca="false">IF(B670="","",IFERROR(INDEX(المنتجات!$C$5:$C$64,MATCH(B670,المنتجات!$A$5:$A$64,0)),""))</f>
        <v/>
      </c>
      <c r="E670" s="19"/>
      <c r="F670" s="7" t="str">
        <f aca="false">IF(OR(B670="",D670=""),"",N(C670)*D670*(1-N(E670)))</f>
        <v/>
      </c>
      <c r="G670" s="7" t="str">
        <f aca="false">IF(OR(B670="",D670=""),"",N(C670)*IFERROR(INDEX(المنتجات!$B$5:$B$64,MATCH(B670,المنتجات!$A$5:$A$64,0)),0))</f>
        <v/>
      </c>
      <c r="H670" s="8" t="str">
        <f aca="false">IF(F670="","",F670-G670)</f>
        <v/>
      </c>
    </row>
    <row r="671" customFormat="false" ht="15" hidden="false" customHeight="false" outlineLevel="0" collapsed="false">
      <c r="A671" s="16"/>
      <c r="B671" s="17"/>
      <c r="C671" s="18"/>
      <c r="D671" s="7" t="str">
        <f aca="false">IF(B671="","",IFERROR(INDEX(المنتجات!$C$5:$C$64,MATCH(B671,المنتجات!$A$5:$A$64,0)),""))</f>
        <v/>
      </c>
      <c r="E671" s="19"/>
      <c r="F671" s="7" t="str">
        <f aca="false">IF(OR(B671="",D671=""),"",N(C671)*D671*(1-N(E671)))</f>
        <v/>
      </c>
      <c r="G671" s="7" t="str">
        <f aca="false">IF(OR(B671="",D671=""),"",N(C671)*IFERROR(INDEX(المنتجات!$B$5:$B$64,MATCH(B671,المنتجات!$A$5:$A$64,0)),0))</f>
        <v/>
      </c>
      <c r="H671" s="8" t="str">
        <f aca="false">IF(F671="","",F671-G671)</f>
        <v/>
      </c>
    </row>
    <row r="672" customFormat="false" ht="15" hidden="false" customHeight="false" outlineLevel="0" collapsed="false">
      <c r="A672" s="16"/>
      <c r="B672" s="17"/>
      <c r="C672" s="18"/>
      <c r="D672" s="7" t="str">
        <f aca="false">IF(B672="","",IFERROR(INDEX(المنتجات!$C$5:$C$64,MATCH(B672,المنتجات!$A$5:$A$64,0)),""))</f>
        <v/>
      </c>
      <c r="E672" s="19"/>
      <c r="F672" s="7" t="str">
        <f aca="false">IF(OR(B672="",D672=""),"",N(C672)*D672*(1-N(E672)))</f>
        <v/>
      </c>
      <c r="G672" s="7" t="str">
        <f aca="false">IF(OR(B672="",D672=""),"",N(C672)*IFERROR(INDEX(المنتجات!$B$5:$B$64,MATCH(B672,المنتجات!$A$5:$A$64,0)),0))</f>
        <v/>
      </c>
      <c r="H672" s="8" t="str">
        <f aca="false">IF(F672="","",F672-G672)</f>
        <v/>
      </c>
    </row>
    <row r="673" customFormat="false" ht="15" hidden="false" customHeight="false" outlineLevel="0" collapsed="false">
      <c r="A673" s="16"/>
      <c r="B673" s="17"/>
      <c r="C673" s="18"/>
      <c r="D673" s="7" t="str">
        <f aca="false">IF(B673="","",IFERROR(INDEX(المنتجات!$C$5:$C$64,MATCH(B673,المنتجات!$A$5:$A$64,0)),""))</f>
        <v/>
      </c>
      <c r="E673" s="19"/>
      <c r="F673" s="7" t="str">
        <f aca="false">IF(OR(B673="",D673=""),"",N(C673)*D673*(1-N(E673)))</f>
        <v/>
      </c>
      <c r="G673" s="7" t="str">
        <f aca="false">IF(OR(B673="",D673=""),"",N(C673)*IFERROR(INDEX(المنتجات!$B$5:$B$64,MATCH(B673,المنتجات!$A$5:$A$64,0)),0))</f>
        <v/>
      </c>
      <c r="H673" s="8" t="str">
        <f aca="false">IF(F673="","",F673-G673)</f>
        <v/>
      </c>
    </row>
    <row r="674" customFormat="false" ht="15" hidden="false" customHeight="false" outlineLevel="0" collapsed="false">
      <c r="A674" s="16"/>
      <c r="B674" s="17"/>
      <c r="C674" s="18"/>
      <c r="D674" s="7" t="str">
        <f aca="false">IF(B674="","",IFERROR(INDEX(المنتجات!$C$5:$C$64,MATCH(B674,المنتجات!$A$5:$A$64,0)),""))</f>
        <v/>
      </c>
      <c r="E674" s="19"/>
      <c r="F674" s="7" t="str">
        <f aca="false">IF(OR(B674="",D674=""),"",N(C674)*D674*(1-N(E674)))</f>
        <v/>
      </c>
      <c r="G674" s="7" t="str">
        <f aca="false">IF(OR(B674="",D674=""),"",N(C674)*IFERROR(INDEX(المنتجات!$B$5:$B$64,MATCH(B674,المنتجات!$A$5:$A$64,0)),0))</f>
        <v/>
      </c>
      <c r="H674" s="8" t="str">
        <f aca="false">IF(F674="","",F674-G674)</f>
        <v/>
      </c>
    </row>
    <row r="675" customFormat="false" ht="15" hidden="false" customHeight="false" outlineLevel="0" collapsed="false">
      <c r="A675" s="16"/>
      <c r="B675" s="17"/>
      <c r="C675" s="18"/>
      <c r="D675" s="7" t="str">
        <f aca="false">IF(B675="","",IFERROR(INDEX(المنتجات!$C$5:$C$64,MATCH(B675,المنتجات!$A$5:$A$64,0)),""))</f>
        <v/>
      </c>
      <c r="E675" s="19"/>
      <c r="F675" s="7" t="str">
        <f aca="false">IF(OR(B675="",D675=""),"",N(C675)*D675*(1-N(E675)))</f>
        <v/>
      </c>
      <c r="G675" s="7" t="str">
        <f aca="false">IF(OR(B675="",D675=""),"",N(C675)*IFERROR(INDEX(المنتجات!$B$5:$B$64,MATCH(B675,المنتجات!$A$5:$A$64,0)),0))</f>
        <v/>
      </c>
      <c r="H675" s="8" t="str">
        <f aca="false">IF(F675="","",F675-G675)</f>
        <v/>
      </c>
    </row>
    <row r="676" customFormat="false" ht="15" hidden="false" customHeight="false" outlineLevel="0" collapsed="false">
      <c r="A676" s="16"/>
      <c r="B676" s="17"/>
      <c r="C676" s="18"/>
      <c r="D676" s="7" t="str">
        <f aca="false">IF(B676="","",IFERROR(INDEX(المنتجات!$C$5:$C$64,MATCH(B676,المنتجات!$A$5:$A$64,0)),""))</f>
        <v/>
      </c>
      <c r="E676" s="19"/>
      <c r="F676" s="7" t="str">
        <f aca="false">IF(OR(B676="",D676=""),"",N(C676)*D676*(1-N(E676)))</f>
        <v/>
      </c>
      <c r="G676" s="7" t="str">
        <f aca="false">IF(OR(B676="",D676=""),"",N(C676)*IFERROR(INDEX(المنتجات!$B$5:$B$64,MATCH(B676,المنتجات!$A$5:$A$64,0)),0))</f>
        <v/>
      </c>
      <c r="H676" s="8" t="str">
        <f aca="false">IF(F676="","",F676-G676)</f>
        <v/>
      </c>
    </row>
    <row r="677" customFormat="false" ht="15" hidden="false" customHeight="false" outlineLevel="0" collapsed="false">
      <c r="A677" s="16"/>
      <c r="B677" s="17"/>
      <c r="C677" s="18"/>
      <c r="D677" s="7" t="str">
        <f aca="false">IF(B677="","",IFERROR(INDEX(المنتجات!$C$5:$C$64,MATCH(B677,المنتجات!$A$5:$A$64,0)),""))</f>
        <v/>
      </c>
      <c r="E677" s="19"/>
      <c r="F677" s="7" t="str">
        <f aca="false">IF(OR(B677="",D677=""),"",N(C677)*D677*(1-N(E677)))</f>
        <v/>
      </c>
      <c r="G677" s="7" t="str">
        <f aca="false">IF(OR(B677="",D677=""),"",N(C677)*IFERROR(INDEX(المنتجات!$B$5:$B$64,MATCH(B677,المنتجات!$A$5:$A$64,0)),0))</f>
        <v/>
      </c>
      <c r="H677" s="8" t="str">
        <f aca="false">IF(F677="","",F677-G677)</f>
        <v/>
      </c>
    </row>
    <row r="678" customFormat="false" ht="15" hidden="false" customHeight="false" outlineLevel="0" collapsed="false">
      <c r="A678" s="16"/>
      <c r="B678" s="17"/>
      <c r="C678" s="18"/>
      <c r="D678" s="7" t="str">
        <f aca="false">IF(B678="","",IFERROR(INDEX(المنتجات!$C$5:$C$64,MATCH(B678,المنتجات!$A$5:$A$64,0)),""))</f>
        <v/>
      </c>
      <c r="E678" s="19"/>
      <c r="F678" s="7" t="str">
        <f aca="false">IF(OR(B678="",D678=""),"",N(C678)*D678*(1-N(E678)))</f>
        <v/>
      </c>
      <c r="G678" s="7" t="str">
        <f aca="false">IF(OR(B678="",D678=""),"",N(C678)*IFERROR(INDEX(المنتجات!$B$5:$B$64,MATCH(B678,المنتجات!$A$5:$A$64,0)),0))</f>
        <v/>
      </c>
      <c r="H678" s="8" t="str">
        <f aca="false">IF(F678="","",F678-G678)</f>
        <v/>
      </c>
    </row>
    <row r="679" customFormat="false" ht="15" hidden="false" customHeight="false" outlineLevel="0" collapsed="false">
      <c r="A679" s="16"/>
      <c r="B679" s="17"/>
      <c r="C679" s="18"/>
      <c r="D679" s="7" t="str">
        <f aca="false">IF(B679="","",IFERROR(INDEX(المنتجات!$C$5:$C$64,MATCH(B679,المنتجات!$A$5:$A$64,0)),""))</f>
        <v/>
      </c>
      <c r="E679" s="19"/>
      <c r="F679" s="7" t="str">
        <f aca="false">IF(OR(B679="",D679=""),"",N(C679)*D679*(1-N(E679)))</f>
        <v/>
      </c>
      <c r="G679" s="7" t="str">
        <f aca="false">IF(OR(B679="",D679=""),"",N(C679)*IFERROR(INDEX(المنتجات!$B$5:$B$64,MATCH(B679,المنتجات!$A$5:$A$64,0)),0))</f>
        <v/>
      </c>
      <c r="H679" s="8" t="str">
        <f aca="false">IF(F679="","",F679-G679)</f>
        <v/>
      </c>
    </row>
    <row r="680" customFormat="false" ht="15" hidden="false" customHeight="false" outlineLevel="0" collapsed="false">
      <c r="A680" s="16"/>
      <c r="B680" s="17"/>
      <c r="C680" s="18"/>
      <c r="D680" s="7" t="str">
        <f aca="false">IF(B680="","",IFERROR(INDEX(المنتجات!$C$5:$C$64,MATCH(B680,المنتجات!$A$5:$A$64,0)),""))</f>
        <v/>
      </c>
      <c r="E680" s="19"/>
      <c r="F680" s="7" t="str">
        <f aca="false">IF(OR(B680="",D680=""),"",N(C680)*D680*(1-N(E680)))</f>
        <v/>
      </c>
      <c r="G680" s="7" t="str">
        <f aca="false">IF(OR(B680="",D680=""),"",N(C680)*IFERROR(INDEX(المنتجات!$B$5:$B$64,MATCH(B680,المنتجات!$A$5:$A$64,0)),0))</f>
        <v/>
      </c>
      <c r="H680" s="8" t="str">
        <f aca="false">IF(F680="","",F680-G680)</f>
        <v/>
      </c>
    </row>
    <row r="681" customFormat="false" ht="15" hidden="false" customHeight="false" outlineLevel="0" collapsed="false">
      <c r="A681" s="16"/>
      <c r="B681" s="17"/>
      <c r="C681" s="18"/>
      <c r="D681" s="7" t="str">
        <f aca="false">IF(B681="","",IFERROR(INDEX(المنتجات!$C$5:$C$64,MATCH(B681,المنتجات!$A$5:$A$64,0)),""))</f>
        <v/>
      </c>
      <c r="E681" s="19"/>
      <c r="F681" s="7" t="str">
        <f aca="false">IF(OR(B681="",D681=""),"",N(C681)*D681*(1-N(E681)))</f>
        <v/>
      </c>
      <c r="G681" s="7" t="str">
        <f aca="false">IF(OR(B681="",D681=""),"",N(C681)*IFERROR(INDEX(المنتجات!$B$5:$B$64,MATCH(B681,المنتجات!$A$5:$A$64,0)),0))</f>
        <v/>
      </c>
      <c r="H681" s="8" t="str">
        <f aca="false">IF(F681="","",F681-G681)</f>
        <v/>
      </c>
    </row>
    <row r="682" customFormat="false" ht="15" hidden="false" customHeight="false" outlineLevel="0" collapsed="false">
      <c r="A682" s="16"/>
      <c r="B682" s="17"/>
      <c r="C682" s="18"/>
      <c r="D682" s="7" t="str">
        <f aca="false">IF(B682="","",IFERROR(INDEX(المنتجات!$C$5:$C$64,MATCH(B682,المنتجات!$A$5:$A$64,0)),""))</f>
        <v/>
      </c>
      <c r="E682" s="19"/>
      <c r="F682" s="7" t="str">
        <f aca="false">IF(OR(B682="",D682=""),"",N(C682)*D682*(1-N(E682)))</f>
        <v/>
      </c>
      <c r="G682" s="7" t="str">
        <f aca="false">IF(OR(B682="",D682=""),"",N(C682)*IFERROR(INDEX(المنتجات!$B$5:$B$64,MATCH(B682,المنتجات!$A$5:$A$64,0)),0))</f>
        <v/>
      </c>
      <c r="H682" s="8" t="str">
        <f aca="false">IF(F682="","",F682-G682)</f>
        <v/>
      </c>
    </row>
    <row r="683" customFormat="false" ht="15" hidden="false" customHeight="false" outlineLevel="0" collapsed="false">
      <c r="A683" s="16"/>
      <c r="B683" s="17"/>
      <c r="C683" s="18"/>
      <c r="D683" s="7" t="str">
        <f aca="false">IF(B683="","",IFERROR(INDEX(المنتجات!$C$5:$C$64,MATCH(B683,المنتجات!$A$5:$A$64,0)),""))</f>
        <v/>
      </c>
      <c r="E683" s="19"/>
      <c r="F683" s="7" t="str">
        <f aca="false">IF(OR(B683="",D683=""),"",N(C683)*D683*(1-N(E683)))</f>
        <v/>
      </c>
      <c r="G683" s="7" t="str">
        <f aca="false">IF(OR(B683="",D683=""),"",N(C683)*IFERROR(INDEX(المنتجات!$B$5:$B$64,MATCH(B683,المنتجات!$A$5:$A$64,0)),0))</f>
        <v/>
      </c>
      <c r="H683" s="8" t="str">
        <f aca="false">IF(F683="","",F683-G683)</f>
        <v/>
      </c>
    </row>
    <row r="684" customFormat="false" ht="15" hidden="false" customHeight="false" outlineLevel="0" collapsed="false">
      <c r="A684" s="16"/>
      <c r="B684" s="17"/>
      <c r="C684" s="18"/>
      <c r="D684" s="7" t="str">
        <f aca="false">IF(B684="","",IFERROR(INDEX(المنتجات!$C$5:$C$64,MATCH(B684,المنتجات!$A$5:$A$64,0)),""))</f>
        <v/>
      </c>
      <c r="E684" s="19"/>
      <c r="F684" s="7" t="str">
        <f aca="false">IF(OR(B684="",D684=""),"",N(C684)*D684*(1-N(E684)))</f>
        <v/>
      </c>
      <c r="G684" s="7" t="str">
        <f aca="false">IF(OR(B684="",D684=""),"",N(C684)*IFERROR(INDEX(المنتجات!$B$5:$B$64,MATCH(B684,المنتجات!$A$5:$A$64,0)),0))</f>
        <v/>
      </c>
      <c r="H684" s="8" t="str">
        <f aca="false">IF(F684="","",F684-G684)</f>
        <v/>
      </c>
    </row>
    <row r="685" customFormat="false" ht="15" hidden="false" customHeight="false" outlineLevel="0" collapsed="false">
      <c r="A685" s="16"/>
      <c r="B685" s="17"/>
      <c r="C685" s="18"/>
      <c r="D685" s="7" t="str">
        <f aca="false">IF(B685="","",IFERROR(INDEX(المنتجات!$C$5:$C$64,MATCH(B685,المنتجات!$A$5:$A$64,0)),""))</f>
        <v/>
      </c>
      <c r="E685" s="19"/>
      <c r="F685" s="7" t="str">
        <f aca="false">IF(OR(B685="",D685=""),"",N(C685)*D685*(1-N(E685)))</f>
        <v/>
      </c>
      <c r="G685" s="7" t="str">
        <f aca="false">IF(OR(B685="",D685=""),"",N(C685)*IFERROR(INDEX(المنتجات!$B$5:$B$64,MATCH(B685,المنتجات!$A$5:$A$64,0)),0))</f>
        <v/>
      </c>
      <c r="H685" s="8" t="str">
        <f aca="false">IF(F685="","",F685-G685)</f>
        <v/>
      </c>
    </row>
    <row r="686" customFormat="false" ht="15" hidden="false" customHeight="false" outlineLevel="0" collapsed="false">
      <c r="A686" s="16"/>
      <c r="B686" s="17"/>
      <c r="C686" s="18"/>
      <c r="D686" s="7" t="str">
        <f aca="false">IF(B686="","",IFERROR(INDEX(المنتجات!$C$5:$C$64,MATCH(B686,المنتجات!$A$5:$A$64,0)),""))</f>
        <v/>
      </c>
      <c r="E686" s="19"/>
      <c r="F686" s="7" t="str">
        <f aca="false">IF(OR(B686="",D686=""),"",N(C686)*D686*(1-N(E686)))</f>
        <v/>
      </c>
      <c r="G686" s="7" t="str">
        <f aca="false">IF(OR(B686="",D686=""),"",N(C686)*IFERROR(INDEX(المنتجات!$B$5:$B$64,MATCH(B686,المنتجات!$A$5:$A$64,0)),0))</f>
        <v/>
      </c>
      <c r="H686" s="8" t="str">
        <f aca="false">IF(F686="","",F686-G686)</f>
        <v/>
      </c>
    </row>
    <row r="687" customFormat="false" ht="15" hidden="false" customHeight="false" outlineLevel="0" collapsed="false">
      <c r="A687" s="16"/>
      <c r="B687" s="17"/>
      <c r="C687" s="18"/>
      <c r="D687" s="7" t="str">
        <f aca="false">IF(B687="","",IFERROR(INDEX(المنتجات!$C$5:$C$64,MATCH(B687,المنتجات!$A$5:$A$64,0)),""))</f>
        <v/>
      </c>
      <c r="E687" s="19"/>
      <c r="F687" s="7" t="str">
        <f aca="false">IF(OR(B687="",D687=""),"",N(C687)*D687*(1-N(E687)))</f>
        <v/>
      </c>
      <c r="G687" s="7" t="str">
        <f aca="false">IF(OR(B687="",D687=""),"",N(C687)*IFERROR(INDEX(المنتجات!$B$5:$B$64,MATCH(B687,المنتجات!$A$5:$A$64,0)),0))</f>
        <v/>
      </c>
      <c r="H687" s="8" t="str">
        <f aca="false">IF(F687="","",F687-G687)</f>
        <v/>
      </c>
    </row>
    <row r="688" customFormat="false" ht="15" hidden="false" customHeight="false" outlineLevel="0" collapsed="false">
      <c r="A688" s="16"/>
      <c r="B688" s="17"/>
      <c r="C688" s="18"/>
      <c r="D688" s="7" t="str">
        <f aca="false">IF(B688="","",IFERROR(INDEX(المنتجات!$C$5:$C$64,MATCH(B688,المنتجات!$A$5:$A$64,0)),""))</f>
        <v/>
      </c>
      <c r="E688" s="19"/>
      <c r="F688" s="7" t="str">
        <f aca="false">IF(OR(B688="",D688=""),"",N(C688)*D688*(1-N(E688)))</f>
        <v/>
      </c>
      <c r="G688" s="7" t="str">
        <f aca="false">IF(OR(B688="",D688=""),"",N(C688)*IFERROR(INDEX(المنتجات!$B$5:$B$64,MATCH(B688,المنتجات!$A$5:$A$64,0)),0))</f>
        <v/>
      </c>
      <c r="H688" s="8" t="str">
        <f aca="false">IF(F688="","",F688-G688)</f>
        <v/>
      </c>
    </row>
    <row r="689" customFormat="false" ht="15" hidden="false" customHeight="false" outlineLevel="0" collapsed="false">
      <c r="A689" s="16"/>
      <c r="B689" s="17"/>
      <c r="C689" s="18"/>
      <c r="D689" s="7" t="str">
        <f aca="false">IF(B689="","",IFERROR(INDEX(المنتجات!$C$5:$C$64,MATCH(B689,المنتجات!$A$5:$A$64,0)),""))</f>
        <v/>
      </c>
      <c r="E689" s="19"/>
      <c r="F689" s="7" t="str">
        <f aca="false">IF(OR(B689="",D689=""),"",N(C689)*D689*(1-N(E689)))</f>
        <v/>
      </c>
      <c r="G689" s="7" t="str">
        <f aca="false">IF(OR(B689="",D689=""),"",N(C689)*IFERROR(INDEX(المنتجات!$B$5:$B$64,MATCH(B689,المنتجات!$A$5:$A$64,0)),0))</f>
        <v/>
      </c>
      <c r="H689" s="8" t="str">
        <f aca="false">IF(F689="","",F689-G689)</f>
        <v/>
      </c>
    </row>
    <row r="690" customFormat="false" ht="15" hidden="false" customHeight="false" outlineLevel="0" collapsed="false">
      <c r="A690" s="16"/>
      <c r="B690" s="17"/>
      <c r="C690" s="18"/>
      <c r="D690" s="7" t="str">
        <f aca="false">IF(B690="","",IFERROR(INDEX(المنتجات!$C$5:$C$64,MATCH(B690,المنتجات!$A$5:$A$64,0)),""))</f>
        <v/>
      </c>
      <c r="E690" s="19"/>
      <c r="F690" s="7" t="str">
        <f aca="false">IF(OR(B690="",D690=""),"",N(C690)*D690*(1-N(E690)))</f>
        <v/>
      </c>
      <c r="G690" s="7" t="str">
        <f aca="false">IF(OR(B690="",D690=""),"",N(C690)*IFERROR(INDEX(المنتجات!$B$5:$B$64,MATCH(B690,المنتجات!$A$5:$A$64,0)),0))</f>
        <v/>
      </c>
      <c r="H690" s="8" t="str">
        <f aca="false">IF(F690="","",F690-G690)</f>
        <v/>
      </c>
    </row>
    <row r="691" customFormat="false" ht="15" hidden="false" customHeight="false" outlineLevel="0" collapsed="false">
      <c r="A691" s="16"/>
      <c r="B691" s="17"/>
      <c r="C691" s="18"/>
      <c r="D691" s="7" t="str">
        <f aca="false">IF(B691="","",IFERROR(INDEX(المنتجات!$C$5:$C$64,MATCH(B691,المنتجات!$A$5:$A$64,0)),""))</f>
        <v/>
      </c>
      <c r="E691" s="19"/>
      <c r="F691" s="7" t="str">
        <f aca="false">IF(OR(B691="",D691=""),"",N(C691)*D691*(1-N(E691)))</f>
        <v/>
      </c>
      <c r="G691" s="7" t="str">
        <f aca="false">IF(OR(B691="",D691=""),"",N(C691)*IFERROR(INDEX(المنتجات!$B$5:$B$64,MATCH(B691,المنتجات!$A$5:$A$64,0)),0))</f>
        <v/>
      </c>
      <c r="H691" s="8" t="str">
        <f aca="false">IF(F691="","",F691-G691)</f>
        <v/>
      </c>
    </row>
    <row r="692" customFormat="false" ht="15" hidden="false" customHeight="false" outlineLevel="0" collapsed="false">
      <c r="A692" s="16"/>
      <c r="B692" s="17"/>
      <c r="C692" s="18"/>
      <c r="D692" s="7" t="str">
        <f aca="false">IF(B692="","",IFERROR(INDEX(المنتجات!$C$5:$C$64,MATCH(B692,المنتجات!$A$5:$A$64,0)),""))</f>
        <v/>
      </c>
      <c r="E692" s="19"/>
      <c r="F692" s="7" t="str">
        <f aca="false">IF(OR(B692="",D692=""),"",N(C692)*D692*(1-N(E692)))</f>
        <v/>
      </c>
      <c r="G692" s="7" t="str">
        <f aca="false">IF(OR(B692="",D692=""),"",N(C692)*IFERROR(INDEX(المنتجات!$B$5:$B$64,MATCH(B692,المنتجات!$A$5:$A$64,0)),0))</f>
        <v/>
      </c>
      <c r="H692" s="8" t="str">
        <f aca="false">IF(F692="","",F692-G692)</f>
        <v/>
      </c>
    </row>
    <row r="693" customFormat="false" ht="15" hidden="false" customHeight="false" outlineLevel="0" collapsed="false">
      <c r="A693" s="16"/>
      <c r="B693" s="17"/>
      <c r="C693" s="18"/>
      <c r="D693" s="7" t="str">
        <f aca="false">IF(B693="","",IFERROR(INDEX(المنتجات!$C$5:$C$64,MATCH(B693,المنتجات!$A$5:$A$64,0)),""))</f>
        <v/>
      </c>
      <c r="E693" s="19"/>
      <c r="F693" s="7" t="str">
        <f aca="false">IF(OR(B693="",D693=""),"",N(C693)*D693*(1-N(E693)))</f>
        <v/>
      </c>
      <c r="G693" s="7" t="str">
        <f aca="false">IF(OR(B693="",D693=""),"",N(C693)*IFERROR(INDEX(المنتجات!$B$5:$B$64,MATCH(B693,المنتجات!$A$5:$A$64,0)),0))</f>
        <v/>
      </c>
      <c r="H693" s="8" t="str">
        <f aca="false">IF(F693="","",F693-G693)</f>
        <v/>
      </c>
    </row>
    <row r="694" customFormat="false" ht="15" hidden="false" customHeight="false" outlineLevel="0" collapsed="false">
      <c r="A694" s="16"/>
      <c r="B694" s="17"/>
      <c r="C694" s="18"/>
      <c r="D694" s="7" t="str">
        <f aca="false">IF(B694="","",IFERROR(INDEX(المنتجات!$C$5:$C$64,MATCH(B694,المنتجات!$A$5:$A$64,0)),""))</f>
        <v/>
      </c>
      <c r="E694" s="19"/>
      <c r="F694" s="7" t="str">
        <f aca="false">IF(OR(B694="",D694=""),"",N(C694)*D694*(1-N(E694)))</f>
        <v/>
      </c>
      <c r="G694" s="7" t="str">
        <f aca="false">IF(OR(B694="",D694=""),"",N(C694)*IFERROR(INDEX(المنتجات!$B$5:$B$64,MATCH(B694,المنتجات!$A$5:$A$64,0)),0))</f>
        <v/>
      </c>
      <c r="H694" s="8" t="str">
        <f aca="false">IF(F694="","",F694-G694)</f>
        <v/>
      </c>
    </row>
    <row r="695" customFormat="false" ht="15" hidden="false" customHeight="false" outlineLevel="0" collapsed="false">
      <c r="A695" s="16"/>
      <c r="B695" s="17"/>
      <c r="C695" s="18"/>
      <c r="D695" s="7" t="str">
        <f aca="false">IF(B695="","",IFERROR(INDEX(المنتجات!$C$5:$C$64,MATCH(B695,المنتجات!$A$5:$A$64,0)),""))</f>
        <v/>
      </c>
      <c r="E695" s="19"/>
      <c r="F695" s="7" t="str">
        <f aca="false">IF(OR(B695="",D695=""),"",N(C695)*D695*(1-N(E695)))</f>
        <v/>
      </c>
      <c r="G695" s="7" t="str">
        <f aca="false">IF(OR(B695="",D695=""),"",N(C695)*IFERROR(INDEX(المنتجات!$B$5:$B$64,MATCH(B695,المنتجات!$A$5:$A$64,0)),0))</f>
        <v/>
      </c>
      <c r="H695" s="8" t="str">
        <f aca="false">IF(F695="","",F695-G695)</f>
        <v/>
      </c>
    </row>
    <row r="696" customFormat="false" ht="15" hidden="false" customHeight="false" outlineLevel="0" collapsed="false">
      <c r="A696" s="16"/>
      <c r="B696" s="17"/>
      <c r="C696" s="18"/>
      <c r="D696" s="7" t="str">
        <f aca="false">IF(B696="","",IFERROR(INDEX(المنتجات!$C$5:$C$64,MATCH(B696,المنتجات!$A$5:$A$64,0)),""))</f>
        <v/>
      </c>
      <c r="E696" s="19"/>
      <c r="F696" s="7" t="str">
        <f aca="false">IF(OR(B696="",D696=""),"",N(C696)*D696*(1-N(E696)))</f>
        <v/>
      </c>
      <c r="G696" s="7" t="str">
        <f aca="false">IF(OR(B696="",D696=""),"",N(C696)*IFERROR(INDEX(المنتجات!$B$5:$B$64,MATCH(B696,المنتجات!$A$5:$A$64,0)),0))</f>
        <v/>
      </c>
      <c r="H696" s="8" t="str">
        <f aca="false">IF(F696="","",F696-G696)</f>
        <v/>
      </c>
    </row>
    <row r="697" customFormat="false" ht="15" hidden="false" customHeight="false" outlineLevel="0" collapsed="false">
      <c r="A697" s="16"/>
      <c r="B697" s="17"/>
      <c r="C697" s="18"/>
      <c r="D697" s="7" t="str">
        <f aca="false">IF(B697="","",IFERROR(INDEX(المنتجات!$C$5:$C$64,MATCH(B697,المنتجات!$A$5:$A$64,0)),""))</f>
        <v/>
      </c>
      <c r="E697" s="19"/>
      <c r="F697" s="7" t="str">
        <f aca="false">IF(OR(B697="",D697=""),"",N(C697)*D697*(1-N(E697)))</f>
        <v/>
      </c>
      <c r="G697" s="7" t="str">
        <f aca="false">IF(OR(B697="",D697=""),"",N(C697)*IFERROR(INDEX(المنتجات!$B$5:$B$64,MATCH(B697,المنتجات!$A$5:$A$64,0)),0))</f>
        <v/>
      </c>
      <c r="H697" s="8" t="str">
        <f aca="false">IF(F697="","",F697-G697)</f>
        <v/>
      </c>
    </row>
    <row r="698" customFormat="false" ht="15" hidden="false" customHeight="false" outlineLevel="0" collapsed="false">
      <c r="A698" s="16"/>
      <c r="B698" s="17"/>
      <c r="C698" s="18"/>
      <c r="D698" s="7" t="str">
        <f aca="false">IF(B698="","",IFERROR(INDEX(المنتجات!$C$5:$C$64,MATCH(B698,المنتجات!$A$5:$A$64,0)),""))</f>
        <v/>
      </c>
      <c r="E698" s="19"/>
      <c r="F698" s="7" t="str">
        <f aca="false">IF(OR(B698="",D698=""),"",N(C698)*D698*(1-N(E698)))</f>
        <v/>
      </c>
      <c r="G698" s="7" t="str">
        <f aca="false">IF(OR(B698="",D698=""),"",N(C698)*IFERROR(INDEX(المنتجات!$B$5:$B$64,MATCH(B698,المنتجات!$A$5:$A$64,0)),0))</f>
        <v/>
      </c>
      <c r="H698" s="8" t="str">
        <f aca="false">IF(F698="","",F698-G698)</f>
        <v/>
      </c>
    </row>
    <row r="699" customFormat="false" ht="15" hidden="false" customHeight="false" outlineLevel="0" collapsed="false">
      <c r="A699" s="16"/>
      <c r="B699" s="17"/>
      <c r="C699" s="18"/>
      <c r="D699" s="7" t="str">
        <f aca="false">IF(B699="","",IFERROR(INDEX(المنتجات!$C$5:$C$64,MATCH(B699,المنتجات!$A$5:$A$64,0)),""))</f>
        <v/>
      </c>
      <c r="E699" s="19"/>
      <c r="F699" s="7" t="str">
        <f aca="false">IF(OR(B699="",D699=""),"",N(C699)*D699*(1-N(E699)))</f>
        <v/>
      </c>
      <c r="G699" s="7" t="str">
        <f aca="false">IF(OR(B699="",D699=""),"",N(C699)*IFERROR(INDEX(المنتجات!$B$5:$B$64,MATCH(B699,المنتجات!$A$5:$A$64,0)),0))</f>
        <v/>
      </c>
      <c r="H699" s="8" t="str">
        <f aca="false">IF(F699="","",F699-G699)</f>
        <v/>
      </c>
    </row>
    <row r="700" customFormat="false" ht="15" hidden="false" customHeight="false" outlineLevel="0" collapsed="false">
      <c r="A700" s="16"/>
      <c r="B700" s="17"/>
      <c r="C700" s="18"/>
      <c r="D700" s="7" t="str">
        <f aca="false">IF(B700="","",IFERROR(INDEX(المنتجات!$C$5:$C$64,MATCH(B700,المنتجات!$A$5:$A$64,0)),""))</f>
        <v/>
      </c>
      <c r="E700" s="19"/>
      <c r="F700" s="7" t="str">
        <f aca="false">IF(OR(B700="",D700=""),"",N(C700)*D700*(1-N(E700)))</f>
        <v/>
      </c>
      <c r="G700" s="7" t="str">
        <f aca="false">IF(OR(B700="",D700=""),"",N(C700)*IFERROR(INDEX(المنتجات!$B$5:$B$64,MATCH(B700,المنتجات!$A$5:$A$64,0)),0))</f>
        <v/>
      </c>
      <c r="H700" s="8" t="str">
        <f aca="false">IF(F700="","",F700-G700)</f>
        <v/>
      </c>
    </row>
    <row r="701" customFormat="false" ht="15" hidden="false" customHeight="false" outlineLevel="0" collapsed="false">
      <c r="A701" s="16"/>
      <c r="B701" s="17"/>
      <c r="C701" s="18"/>
      <c r="D701" s="7" t="str">
        <f aca="false">IF(B701="","",IFERROR(INDEX(المنتجات!$C$5:$C$64,MATCH(B701,المنتجات!$A$5:$A$64,0)),""))</f>
        <v/>
      </c>
      <c r="E701" s="19"/>
      <c r="F701" s="7" t="str">
        <f aca="false">IF(OR(B701="",D701=""),"",N(C701)*D701*(1-N(E701)))</f>
        <v/>
      </c>
      <c r="G701" s="7" t="str">
        <f aca="false">IF(OR(B701="",D701=""),"",N(C701)*IFERROR(INDEX(المنتجات!$B$5:$B$64,MATCH(B701,المنتجات!$A$5:$A$64,0)),0))</f>
        <v/>
      </c>
      <c r="H701" s="8" t="str">
        <f aca="false">IF(F701="","",F701-G701)</f>
        <v/>
      </c>
    </row>
    <row r="702" customFormat="false" ht="15" hidden="false" customHeight="false" outlineLevel="0" collapsed="false">
      <c r="A702" s="16"/>
      <c r="B702" s="17"/>
      <c r="C702" s="18"/>
      <c r="D702" s="7" t="str">
        <f aca="false">IF(B702="","",IFERROR(INDEX(المنتجات!$C$5:$C$64,MATCH(B702,المنتجات!$A$5:$A$64,0)),""))</f>
        <v/>
      </c>
      <c r="E702" s="19"/>
      <c r="F702" s="7" t="str">
        <f aca="false">IF(OR(B702="",D702=""),"",N(C702)*D702*(1-N(E702)))</f>
        <v/>
      </c>
      <c r="G702" s="7" t="str">
        <f aca="false">IF(OR(B702="",D702=""),"",N(C702)*IFERROR(INDEX(المنتجات!$B$5:$B$64,MATCH(B702,المنتجات!$A$5:$A$64,0)),0))</f>
        <v/>
      </c>
      <c r="H702" s="8" t="str">
        <f aca="false">IF(F702="","",F702-G702)</f>
        <v/>
      </c>
    </row>
    <row r="703" customFormat="false" ht="15" hidden="false" customHeight="false" outlineLevel="0" collapsed="false">
      <c r="A703" s="16"/>
      <c r="B703" s="17"/>
      <c r="C703" s="18"/>
      <c r="D703" s="7" t="str">
        <f aca="false">IF(B703="","",IFERROR(INDEX(المنتجات!$C$5:$C$64,MATCH(B703,المنتجات!$A$5:$A$64,0)),""))</f>
        <v/>
      </c>
      <c r="E703" s="19"/>
      <c r="F703" s="7" t="str">
        <f aca="false">IF(OR(B703="",D703=""),"",N(C703)*D703*(1-N(E703)))</f>
        <v/>
      </c>
      <c r="G703" s="7" t="str">
        <f aca="false">IF(OR(B703="",D703=""),"",N(C703)*IFERROR(INDEX(المنتجات!$B$5:$B$64,MATCH(B703,المنتجات!$A$5:$A$64,0)),0))</f>
        <v/>
      </c>
      <c r="H703" s="8" t="str">
        <f aca="false">IF(F703="","",F703-G703)</f>
        <v/>
      </c>
    </row>
    <row r="704" customFormat="false" ht="15" hidden="false" customHeight="false" outlineLevel="0" collapsed="false">
      <c r="A704" s="16"/>
      <c r="B704" s="17"/>
      <c r="C704" s="18"/>
      <c r="D704" s="7" t="str">
        <f aca="false">IF(B704="","",IFERROR(INDEX(المنتجات!$C$5:$C$64,MATCH(B704,المنتجات!$A$5:$A$64,0)),""))</f>
        <v/>
      </c>
      <c r="E704" s="19"/>
      <c r="F704" s="7" t="str">
        <f aca="false">IF(OR(B704="",D704=""),"",N(C704)*D704*(1-N(E704)))</f>
        <v/>
      </c>
      <c r="G704" s="7" t="str">
        <f aca="false">IF(OR(B704="",D704=""),"",N(C704)*IFERROR(INDEX(المنتجات!$B$5:$B$64,MATCH(B704,المنتجات!$A$5:$A$64,0)),0))</f>
        <v/>
      </c>
      <c r="H704" s="8" t="str">
        <f aca="false">IF(F704="","",F704-G704)</f>
        <v/>
      </c>
    </row>
    <row r="705" customFormat="false" ht="15" hidden="false" customHeight="false" outlineLevel="0" collapsed="false">
      <c r="A705" s="16"/>
      <c r="B705" s="17"/>
      <c r="C705" s="18"/>
      <c r="D705" s="7" t="str">
        <f aca="false">IF(B705="","",IFERROR(INDEX(المنتجات!$C$5:$C$64,MATCH(B705,المنتجات!$A$5:$A$64,0)),""))</f>
        <v/>
      </c>
      <c r="E705" s="19"/>
      <c r="F705" s="7" t="str">
        <f aca="false">IF(OR(B705="",D705=""),"",N(C705)*D705*(1-N(E705)))</f>
        <v/>
      </c>
      <c r="G705" s="7" t="str">
        <f aca="false">IF(OR(B705="",D705=""),"",N(C705)*IFERROR(INDEX(المنتجات!$B$5:$B$64,MATCH(B705,المنتجات!$A$5:$A$64,0)),0))</f>
        <v/>
      </c>
      <c r="H705" s="8" t="str">
        <f aca="false">IF(F705="","",F705-G705)</f>
        <v/>
      </c>
    </row>
    <row r="706" customFormat="false" ht="15" hidden="false" customHeight="false" outlineLevel="0" collapsed="false">
      <c r="A706" s="16"/>
      <c r="B706" s="17"/>
      <c r="C706" s="18"/>
      <c r="D706" s="7" t="str">
        <f aca="false">IF(B706="","",IFERROR(INDEX(المنتجات!$C$5:$C$64,MATCH(B706,المنتجات!$A$5:$A$64,0)),""))</f>
        <v/>
      </c>
      <c r="E706" s="19"/>
      <c r="F706" s="7" t="str">
        <f aca="false">IF(OR(B706="",D706=""),"",N(C706)*D706*(1-N(E706)))</f>
        <v/>
      </c>
      <c r="G706" s="7" t="str">
        <f aca="false">IF(OR(B706="",D706=""),"",N(C706)*IFERROR(INDEX(المنتجات!$B$5:$B$64,MATCH(B706,المنتجات!$A$5:$A$64,0)),0))</f>
        <v/>
      </c>
      <c r="H706" s="8" t="str">
        <f aca="false">IF(F706="","",F706-G706)</f>
        <v/>
      </c>
    </row>
    <row r="707" customFormat="false" ht="15" hidden="false" customHeight="false" outlineLevel="0" collapsed="false">
      <c r="A707" s="16"/>
      <c r="B707" s="17"/>
      <c r="C707" s="18"/>
      <c r="D707" s="7" t="str">
        <f aca="false">IF(B707="","",IFERROR(INDEX(المنتجات!$C$5:$C$64,MATCH(B707,المنتجات!$A$5:$A$64,0)),""))</f>
        <v/>
      </c>
      <c r="E707" s="19"/>
      <c r="F707" s="7" t="str">
        <f aca="false">IF(OR(B707="",D707=""),"",N(C707)*D707*(1-N(E707)))</f>
        <v/>
      </c>
      <c r="G707" s="7" t="str">
        <f aca="false">IF(OR(B707="",D707=""),"",N(C707)*IFERROR(INDEX(المنتجات!$B$5:$B$64,MATCH(B707,المنتجات!$A$5:$A$64,0)),0))</f>
        <v/>
      </c>
      <c r="H707" s="8" t="str">
        <f aca="false">IF(F707="","",F707-G707)</f>
        <v/>
      </c>
    </row>
    <row r="708" customFormat="false" ht="15" hidden="false" customHeight="false" outlineLevel="0" collapsed="false">
      <c r="A708" s="16"/>
      <c r="B708" s="17"/>
      <c r="C708" s="18"/>
      <c r="D708" s="7" t="str">
        <f aca="false">IF(B708="","",IFERROR(INDEX(المنتجات!$C$5:$C$64,MATCH(B708,المنتجات!$A$5:$A$64,0)),""))</f>
        <v/>
      </c>
      <c r="E708" s="19"/>
      <c r="F708" s="7" t="str">
        <f aca="false">IF(OR(B708="",D708=""),"",N(C708)*D708*(1-N(E708)))</f>
        <v/>
      </c>
      <c r="G708" s="7" t="str">
        <f aca="false">IF(OR(B708="",D708=""),"",N(C708)*IFERROR(INDEX(المنتجات!$B$5:$B$64,MATCH(B708,المنتجات!$A$5:$A$64,0)),0))</f>
        <v/>
      </c>
      <c r="H708" s="8" t="str">
        <f aca="false">IF(F708="","",F708-G708)</f>
        <v/>
      </c>
    </row>
    <row r="709" customFormat="false" ht="15" hidden="false" customHeight="false" outlineLevel="0" collapsed="false">
      <c r="A709" s="16"/>
      <c r="B709" s="17"/>
      <c r="C709" s="18"/>
      <c r="D709" s="7" t="str">
        <f aca="false">IF(B709="","",IFERROR(INDEX(المنتجات!$C$5:$C$64,MATCH(B709,المنتجات!$A$5:$A$64,0)),""))</f>
        <v/>
      </c>
      <c r="E709" s="19"/>
      <c r="F709" s="7" t="str">
        <f aca="false">IF(OR(B709="",D709=""),"",N(C709)*D709*(1-N(E709)))</f>
        <v/>
      </c>
      <c r="G709" s="7" t="str">
        <f aca="false">IF(OR(B709="",D709=""),"",N(C709)*IFERROR(INDEX(المنتجات!$B$5:$B$64,MATCH(B709,المنتجات!$A$5:$A$64,0)),0))</f>
        <v/>
      </c>
      <c r="H709" s="8" t="str">
        <f aca="false">IF(F709="","",F709-G709)</f>
        <v/>
      </c>
    </row>
    <row r="710" customFormat="false" ht="15" hidden="false" customHeight="false" outlineLevel="0" collapsed="false">
      <c r="A710" s="16"/>
      <c r="B710" s="17"/>
      <c r="C710" s="18"/>
      <c r="D710" s="7" t="str">
        <f aca="false">IF(B710="","",IFERROR(INDEX(المنتجات!$C$5:$C$64,MATCH(B710,المنتجات!$A$5:$A$64,0)),""))</f>
        <v/>
      </c>
      <c r="E710" s="19"/>
      <c r="F710" s="7" t="str">
        <f aca="false">IF(OR(B710="",D710=""),"",N(C710)*D710*(1-N(E710)))</f>
        <v/>
      </c>
      <c r="G710" s="7" t="str">
        <f aca="false">IF(OR(B710="",D710=""),"",N(C710)*IFERROR(INDEX(المنتجات!$B$5:$B$64,MATCH(B710,المنتجات!$A$5:$A$64,0)),0))</f>
        <v/>
      </c>
      <c r="H710" s="8" t="str">
        <f aca="false">IF(F710="","",F710-G710)</f>
        <v/>
      </c>
    </row>
    <row r="711" customFormat="false" ht="15" hidden="false" customHeight="false" outlineLevel="0" collapsed="false">
      <c r="A711" s="16"/>
      <c r="B711" s="17"/>
      <c r="C711" s="18"/>
      <c r="D711" s="7" t="str">
        <f aca="false">IF(B711="","",IFERROR(INDEX(المنتجات!$C$5:$C$64,MATCH(B711,المنتجات!$A$5:$A$64,0)),""))</f>
        <v/>
      </c>
      <c r="E711" s="19"/>
      <c r="F711" s="7" t="str">
        <f aca="false">IF(OR(B711="",D711=""),"",N(C711)*D711*(1-N(E711)))</f>
        <v/>
      </c>
      <c r="G711" s="7" t="str">
        <f aca="false">IF(OR(B711="",D711=""),"",N(C711)*IFERROR(INDEX(المنتجات!$B$5:$B$64,MATCH(B711,المنتجات!$A$5:$A$64,0)),0))</f>
        <v/>
      </c>
      <c r="H711" s="8" t="str">
        <f aca="false">IF(F711="","",F711-G711)</f>
        <v/>
      </c>
    </row>
    <row r="712" customFormat="false" ht="15" hidden="false" customHeight="false" outlineLevel="0" collapsed="false">
      <c r="A712" s="16"/>
      <c r="B712" s="17"/>
      <c r="C712" s="18"/>
      <c r="D712" s="7" t="str">
        <f aca="false">IF(B712="","",IFERROR(INDEX(المنتجات!$C$5:$C$64,MATCH(B712,المنتجات!$A$5:$A$64,0)),""))</f>
        <v/>
      </c>
      <c r="E712" s="19"/>
      <c r="F712" s="7" t="str">
        <f aca="false">IF(OR(B712="",D712=""),"",N(C712)*D712*(1-N(E712)))</f>
        <v/>
      </c>
      <c r="G712" s="7" t="str">
        <f aca="false">IF(OR(B712="",D712=""),"",N(C712)*IFERROR(INDEX(المنتجات!$B$5:$B$64,MATCH(B712,المنتجات!$A$5:$A$64,0)),0))</f>
        <v/>
      </c>
      <c r="H712" s="8" t="str">
        <f aca="false">IF(F712="","",F712-G712)</f>
        <v/>
      </c>
    </row>
    <row r="713" customFormat="false" ht="15" hidden="false" customHeight="false" outlineLevel="0" collapsed="false">
      <c r="A713" s="16"/>
      <c r="B713" s="17"/>
      <c r="C713" s="18"/>
      <c r="D713" s="7" t="str">
        <f aca="false">IF(B713="","",IFERROR(INDEX(المنتجات!$C$5:$C$64,MATCH(B713,المنتجات!$A$5:$A$64,0)),""))</f>
        <v/>
      </c>
      <c r="E713" s="19"/>
      <c r="F713" s="7" t="str">
        <f aca="false">IF(OR(B713="",D713=""),"",N(C713)*D713*(1-N(E713)))</f>
        <v/>
      </c>
      <c r="G713" s="7" t="str">
        <f aca="false">IF(OR(B713="",D713=""),"",N(C713)*IFERROR(INDEX(المنتجات!$B$5:$B$64,MATCH(B713,المنتجات!$A$5:$A$64,0)),0))</f>
        <v/>
      </c>
      <c r="H713" s="8" t="str">
        <f aca="false">IF(F713="","",F713-G713)</f>
        <v/>
      </c>
    </row>
    <row r="714" customFormat="false" ht="15" hidden="false" customHeight="false" outlineLevel="0" collapsed="false">
      <c r="A714" s="16"/>
      <c r="B714" s="17"/>
      <c r="C714" s="18"/>
      <c r="D714" s="7" t="str">
        <f aca="false">IF(B714="","",IFERROR(INDEX(المنتجات!$C$5:$C$64,MATCH(B714,المنتجات!$A$5:$A$64,0)),""))</f>
        <v/>
      </c>
      <c r="E714" s="19"/>
      <c r="F714" s="7" t="str">
        <f aca="false">IF(OR(B714="",D714=""),"",N(C714)*D714*(1-N(E714)))</f>
        <v/>
      </c>
      <c r="G714" s="7" t="str">
        <f aca="false">IF(OR(B714="",D714=""),"",N(C714)*IFERROR(INDEX(المنتجات!$B$5:$B$64,MATCH(B714,المنتجات!$A$5:$A$64,0)),0))</f>
        <v/>
      </c>
      <c r="H714" s="8" t="str">
        <f aca="false">IF(F714="","",F714-G714)</f>
        <v/>
      </c>
    </row>
    <row r="715" customFormat="false" ht="15" hidden="false" customHeight="false" outlineLevel="0" collapsed="false">
      <c r="A715" s="16"/>
      <c r="B715" s="17"/>
      <c r="C715" s="18"/>
      <c r="D715" s="7" t="str">
        <f aca="false">IF(B715="","",IFERROR(INDEX(المنتجات!$C$5:$C$64,MATCH(B715,المنتجات!$A$5:$A$64,0)),""))</f>
        <v/>
      </c>
      <c r="E715" s="19"/>
      <c r="F715" s="7" t="str">
        <f aca="false">IF(OR(B715="",D715=""),"",N(C715)*D715*(1-N(E715)))</f>
        <v/>
      </c>
      <c r="G715" s="7" t="str">
        <f aca="false">IF(OR(B715="",D715=""),"",N(C715)*IFERROR(INDEX(المنتجات!$B$5:$B$64,MATCH(B715,المنتجات!$A$5:$A$64,0)),0))</f>
        <v/>
      </c>
      <c r="H715" s="8" t="str">
        <f aca="false">IF(F715="","",F715-G715)</f>
        <v/>
      </c>
    </row>
    <row r="716" customFormat="false" ht="15" hidden="false" customHeight="false" outlineLevel="0" collapsed="false">
      <c r="A716" s="16"/>
      <c r="B716" s="17"/>
      <c r="C716" s="18"/>
      <c r="D716" s="7" t="str">
        <f aca="false">IF(B716="","",IFERROR(INDEX(المنتجات!$C$5:$C$64,MATCH(B716,المنتجات!$A$5:$A$64,0)),""))</f>
        <v/>
      </c>
      <c r="E716" s="19"/>
      <c r="F716" s="7" t="str">
        <f aca="false">IF(OR(B716="",D716=""),"",N(C716)*D716*(1-N(E716)))</f>
        <v/>
      </c>
      <c r="G716" s="7" t="str">
        <f aca="false">IF(OR(B716="",D716=""),"",N(C716)*IFERROR(INDEX(المنتجات!$B$5:$B$64,MATCH(B716,المنتجات!$A$5:$A$64,0)),0))</f>
        <v/>
      </c>
      <c r="H716" s="8" t="str">
        <f aca="false">IF(F716="","",F716-G716)</f>
        <v/>
      </c>
    </row>
    <row r="717" customFormat="false" ht="15" hidden="false" customHeight="false" outlineLevel="0" collapsed="false">
      <c r="A717" s="16"/>
      <c r="B717" s="17"/>
      <c r="C717" s="18"/>
      <c r="D717" s="7" t="str">
        <f aca="false">IF(B717="","",IFERROR(INDEX(المنتجات!$C$5:$C$64,MATCH(B717,المنتجات!$A$5:$A$64,0)),""))</f>
        <v/>
      </c>
      <c r="E717" s="19"/>
      <c r="F717" s="7" t="str">
        <f aca="false">IF(OR(B717="",D717=""),"",N(C717)*D717*(1-N(E717)))</f>
        <v/>
      </c>
      <c r="G717" s="7" t="str">
        <f aca="false">IF(OR(B717="",D717=""),"",N(C717)*IFERROR(INDEX(المنتجات!$B$5:$B$64,MATCH(B717,المنتجات!$A$5:$A$64,0)),0))</f>
        <v/>
      </c>
      <c r="H717" s="8" t="str">
        <f aca="false">IF(F717="","",F717-G717)</f>
        <v/>
      </c>
    </row>
    <row r="718" customFormat="false" ht="15" hidden="false" customHeight="false" outlineLevel="0" collapsed="false">
      <c r="A718" s="16"/>
      <c r="B718" s="17"/>
      <c r="C718" s="18"/>
      <c r="D718" s="7" t="str">
        <f aca="false">IF(B718="","",IFERROR(INDEX(المنتجات!$C$5:$C$64,MATCH(B718,المنتجات!$A$5:$A$64,0)),""))</f>
        <v/>
      </c>
      <c r="E718" s="19"/>
      <c r="F718" s="7" t="str">
        <f aca="false">IF(OR(B718="",D718=""),"",N(C718)*D718*(1-N(E718)))</f>
        <v/>
      </c>
      <c r="G718" s="7" t="str">
        <f aca="false">IF(OR(B718="",D718=""),"",N(C718)*IFERROR(INDEX(المنتجات!$B$5:$B$64,MATCH(B718,المنتجات!$A$5:$A$64,0)),0))</f>
        <v/>
      </c>
      <c r="H718" s="8" t="str">
        <f aca="false">IF(F718="","",F718-G718)</f>
        <v/>
      </c>
    </row>
    <row r="719" customFormat="false" ht="15" hidden="false" customHeight="false" outlineLevel="0" collapsed="false">
      <c r="A719" s="16"/>
      <c r="B719" s="17"/>
      <c r="C719" s="18"/>
      <c r="D719" s="7" t="str">
        <f aca="false">IF(B719="","",IFERROR(INDEX(المنتجات!$C$5:$C$64,MATCH(B719,المنتجات!$A$5:$A$64,0)),""))</f>
        <v/>
      </c>
      <c r="E719" s="19"/>
      <c r="F719" s="7" t="str">
        <f aca="false">IF(OR(B719="",D719=""),"",N(C719)*D719*(1-N(E719)))</f>
        <v/>
      </c>
      <c r="G719" s="7" t="str">
        <f aca="false">IF(OR(B719="",D719=""),"",N(C719)*IFERROR(INDEX(المنتجات!$B$5:$B$64,MATCH(B719,المنتجات!$A$5:$A$64,0)),0))</f>
        <v/>
      </c>
      <c r="H719" s="8" t="str">
        <f aca="false">IF(F719="","",F719-G719)</f>
        <v/>
      </c>
    </row>
    <row r="720" customFormat="false" ht="15" hidden="false" customHeight="false" outlineLevel="0" collapsed="false">
      <c r="A720" s="16"/>
      <c r="B720" s="17"/>
      <c r="C720" s="18"/>
      <c r="D720" s="7" t="str">
        <f aca="false">IF(B720="","",IFERROR(INDEX(المنتجات!$C$5:$C$64,MATCH(B720,المنتجات!$A$5:$A$64,0)),""))</f>
        <v/>
      </c>
      <c r="E720" s="19"/>
      <c r="F720" s="7" t="str">
        <f aca="false">IF(OR(B720="",D720=""),"",N(C720)*D720*(1-N(E720)))</f>
        <v/>
      </c>
      <c r="G720" s="7" t="str">
        <f aca="false">IF(OR(B720="",D720=""),"",N(C720)*IFERROR(INDEX(المنتجات!$B$5:$B$64,MATCH(B720,المنتجات!$A$5:$A$64,0)),0))</f>
        <v/>
      </c>
      <c r="H720" s="8" t="str">
        <f aca="false">IF(F720="","",F720-G720)</f>
        <v/>
      </c>
    </row>
    <row r="721" customFormat="false" ht="15" hidden="false" customHeight="false" outlineLevel="0" collapsed="false">
      <c r="A721" s="16"/>
      <c r="B721" s="17"/>
      <c r="C721" s="18"/>
      <c r="D721" s="7" t="str">
        <f aca="false">IF(B721="","",IFERROR(INDEX(المنتجات!$C$5:$C$64,MATCH(B721,المنتجات!$A$5:$A$64,0)),""))</f>
        <v/>
      </c>
      <c r="E721" s="19"/>
      <c r="F721" s="7" t="str">
        <f aca="false">IF(OR(B721="",D721=""),"",N(C721)*D721*(1-N(E721)))</f>
        <v/>
      </c>
      <c r="G721" s="7" t="str">
        <f aca="false">IF(OR(B721="",D721=""),"",N(C721)*IFERROR(INDEX(المنتجات!$B$5:$B$64,MATCH(B721,المنتجات!$A$5:$A$64,0)),0))</f>
        <v/>
      </c>
      <c r="H721" s="8" t="str">
        <f aca="false">IF(F721="","",F721-G721)</f>
        <v/>
      </c>
    </row>
    <row r="722" customFormat="false" ht="15" hidden="false" customHeight="false" outlineLevel="0" collapsed="false">
      <c r="A722" s="16"/>
      <c r="B722" s="17"/>
      <c r="C722" s="18"/>
      <c r="D722" s="7" t="str">
        <f aca="false">IF(B722="","",IFERROR(INDEX(المنتجات!$C$5:$C$64,MATCH(B722,المنتجات!$A$5:$A$64,0)),""))</f>
        <v/>
      </c>
      <c r="E722" s="19"/>
      <c r="F722" s="7" t="str">
        <f aca="false">IF(OR(B722="",D722=""),"",N(C722)*D722*(1-N(E722)))</f>
        <v/>
      </c>
      <c r="G722" s="7" t="str">
        <f aca="false">IF(OR(B722="",D722=""),"",N(C722)*IFERROR(INDEX(المنتجات!$B$5:$B$64,MATCH(B722,المنتجات!$A$5:$A$64,0)),0))</f>
        <v/>
      </c>
      <c r="H722" s="8" t="str">
        <f aca="false">IF(F722="","",F722-G722)</f>
        <v/>
      </c>
    </row>
    <row r="723" customFormat="false" ht="15" hidden="false" customHeight="false" outlineLevel="0" collapsed="false">
      <c r="A723" s="16"/>
      <c r="B723" s="17"/>
      <c r="C723" s="18"/>
      <c r="D723" s="7" t="str">
        <f aca="false">IF(B723="","",IFERROR(INDEX(المنتجات!$C$5:$C$64,MATCH(B723,المنتجات!$A$5:$A$64,0)),""))</f>
        <v/>
      </c>
      <c r="E723" s="19"/>
      <c r="F723" s="7" t="str">
        <f aca="false">IF(OR(B723="",D723=""),"",N(C723)*D723*(1-N(E723)))</f>
        <v/>
      </c>
      <c r="G723" s="7" t="str">
        <f aca="false">IF(OR(B723="",D723=""),"",N(C723)*IFERROR(INDEX(المنتجات!$B$5:$B$64,MATCH(B723,المنتجات!$A$5:$A$64,0)),0))</f>
        <v/>
      </c>
      <c r="H723" s="8" t="str">
        <f aca="false">IF(F723="","",F723-G723)</f>
        <v/>
      </c>
    </row>
    <row r="724" customFormat="false" ht="15" hidden="false" customHeight="false" outlineLevel="0" collapsed="false">
      <c r="A724" s="16"/>
      <c r="B724" s="17"/>
      <c r="C724" s="18"/>
      <c r="D724" s="7" t="str">
        <f aca="false">IF(B724="","",IFERROR(INDEX(المنتجات!$C$5:$C$64,MATCH(B724,المنتجات!$A$5:$A$64,0)),""))</f>
        <v/>
      </c>
      <c r="E724" s="19"/>
      <c r="F724" s="7" t="str">
        <f aca="false">IF(OR(B724="",D724=""),"",N(C724)*D724*(1-N(E724)))</f>
        <v/>
      </c>
      <c r="G724" s="7" t="str">
        <f aca="false">IF(OR(B724="",D724=""),"",N(C724)*IFERROR(INDEX(المنتجات!$B$5:$B$64,MATCH(B724,المنتجات!$A$5:$A$64,0)),0))</f>
        <v/>
      </c>
      <c r="H724" s="8" t="str">
        <f aca="false">IF(F724="","",F724-G724)</f>
        <v/>
      </c>
    </row>
    <row r="725" customFormat="false" ht="15" hidden="false" customHeight="false" outlineLevel="0" collapsed="false">
      <c r="A725" s="16"/>
      <c r="B725" s="17"/>
      <c r="C725" s="18"/>
      <c r="D725" s="7" t="str">
        <f aca="false">IF(B725="","",IFERROR(INDEX(المنتجات!$C$5:$C$64,MATCH(B725,المنتجات!$A$5:$A$64,0)),""))</f>
        <v/>
      </c>
      <c r="E725" s="19"/>
      <c r="F725" s="7" t="str">
        <f aca="false">IF(OR(B725="",D725=""),"",N(C725)*D725*(1-N(E725)))</f>
        <v/>
      </c>
      <c r="G725" s="7" t="str">
        <f aca="false">IF(OR(B725="",D725=""),"",N(C725)*IFERROR(INDEX(المنتجات!$B$5:$B$64,MATCH(B725,المنتجات!$A$5:$A$64,0)),0))</f>
        <v/>
      </c>
      <c r="H725" s="8" t="str">
        <f aca="false">IF(F725="","",F725-G725)</f>
        <v/>
      </c>
    </row>
    <row r="726" customFormat="false" ht="15" hidden="false" customHeight="false" outlineLevel="0" collapsed="false">
      <c r="A726" s="16"/>
      <c r="B726" s="17"/>
      <c r="C726" s="18"/>
      <c r="D726" s="7" t="str">
        <f aca="false">IF(B726="","",IFERROR(INDEX(المنتجات!$C$5:$C$64,MATCH(B726,المنتجات!$A$5:$A$64,0)),""))</f>
        <v/>
      </c>
      <c r="E726" s="19"/>
      <c r="F726" s="7" t="str">
        <f aca="false">IF(OR(B726="",D726=""),"",N(C726)*D726*(1-N(E726)))</f>
        <v/>
      </c>
      <c r="G726" s="7" t="str">
        <f aca="false">IF(OR(B726="",D726=""),"",N(C726)*IFERROR(INDEX(المنتجات!$B$5:$B$64,MATCH(B726,المنتجات!$A$5:$A$64,0)),0))</f>
        <v/>
      </c>
      <c r="H726" s="8" t="str">
        <f aca="false">IF(F726="","",F726-G726)</f>
        <v/>
      </c>
    </row>
    <row r="727" customFormat="false" ht="15" hidden="false" customHeight="false" outlineLevel="0" collapsed="false">
      <c r="A727" s="16"/>
      <c r="B727" s="17"/>
      <c r="C727" s="18"/>
      <c r="D727" s="7" t="str">
        <f aca="false">IF(B727="","",IFERROR(INDEX(المنتجات!$C$5:$C$64,MATCH(B727,المنتجات!$A$5:$A$64,0)),""))</f>
        <v/>
      </c>
      <c r="E727" s="19"/>
      <c r="F727" s="7" t="str">
        <f aca="false">IF(OR(B727="",D727=""),"",N(C727)*D727*(1-N(E727)))</f>
        <v/>
      </c>
      <c r="G727" s="7" t="str">
        <f aca="false">IF(OR(B727="",D727=""),"",N(C727)*IFERROR(INDEX(المنتجات!$B$5:$B$64,MATCH(B727,المنتجات!$A$5:$A$64,0)),0))</f>
        <v/>
      </c>
      <c r="H727" s="8" t="str">
        <f aca="false">IF(F727="","",F727-G727)</f>
        <v/>
      </c>
    </row>
    <row r="728" customFormat="false" ht="15" hidden="false" customHeight="false" outlineLevel="0" collapsed="false">
      <c r="A728" s="16"/>
      <c r="B728" s="17"/>
      <c r="C728" s="18"/>
      <c r="D728" s="7" t="str">
        <f aca="false">IF(B728="","",IFERROR(INDEX(المنتجات!$C$5:$C$64,MATCH(B728,المنتجات!$A$5:$A$64,0)),""))</f>
        <v/>
      </c>
      <c r="E728" s="19"/>
      <c r="F728" s="7" t="str">
        <f aca="false">IF(OR(B728="",D728=""),"",N(C728)*D728*(1-N(E728)))</f>
        <v/>
      </c>
      <c r="G728" s="7" t="str">
        <f aca="false">IF(OR(B728="",D728=""),"",N(C728)*IFERROR(INDEX(المنتجات!$B$5:$B$64,MATCH(B728,المنتجات!$A$5:$A$64,0)),0))</f>
        <v/>
      </c>
      <c r="H728" s="8" t="str">
        <f aca="false">IF(F728="","",F728-G728)</f>
        <v/>
      </c>
    </row>
    <row r="729" customFormat="false" ht="15" hidden="false" customHeight="false" outlineLevel="0" collapsed="false">
      <c r="A729" s="16"/>
      <c r="B729" s="17"/>
      <c r="C729" s="18"/>
      <c r="D729" s="7" t="str">
        <f aca="false">IF(B729="","",IFERROR(INDEX(المنتجات!$C$5:$C$64,MATCH(B729,المنتجات!$A$5:$A$64,0)),""))</f>
        <v/>
      </c>
      <c r="E729" s="19"/>
      <c r="F729" s="7" t="str">
        <f aca="false">IF(OR(B729="",D729=""),"",N(C729)*D729*(1-N(E729)))</f>
        <v/>
      </c>
      <c r="G729" s="7" t="str">
        <f aca="false">IF(OR(B729="",D729=""),"",N(C729)*IFERROR(INDEX(المنتجات!$B$5:$B$64,MATCH(B729,المنتجات!$A$5:$A$64,0)),0))</f>
        <v/>
      </c>
      <c r="H729" s="8" t="str">
        <f aca="false">IF(F729="","",F729-G729)</f>
        <v/>
      </c>
    </row>
    <row r="730" customFormat="false" ht="15" hidden="false" customHeight="false" outlineLevel="0" collapsed="false">
      <c r="A730" s="16"/>
      <c r="B730" s="17"/>
      <c r="C730" s="18"/>
      <c r="D730" s="7" t="str">
        <f aca="false">IF(B730="","",IFERROR(INDEX(المنتجات!$C$5:$C$64,MATCH(B730,المنتجات!$A$5:$A$64,0)),""))</f>
        <v/>
      </c>
      <c r="E730" s="19"/>
      <c r="F730" s="7" t="str">
        <f aca="false">IF(OR(B730="",D730=""),"",N(C730)*D730*(1-N(E730)))</f>
        <v/>
      </c>
      <c r="G730" s="7" t="str">
        <f aca="false">IF(OR(B730="",D730=""),"",N(C730)*IFERROR(INDEX(المنتجات!$B$5:$B$64,MATCH(B730,المنتجات!$A$5:$A$64,0)),0))</f>
        <v/>
      </c>
      <c r="H730" s="8" t="str">
        <f aca="false">IF(F730="","",F730-G730)</f>
        <v/>
      </c>
    </row>
    <row r="731" customFormat="false" ht="15" hidden="false" customHeight="false" outlineLevel="0" collapsed="false">
      <c r="A731" s="16"/>
      <c r="B731" s="17"/>
      <c r="C731" s="18"/>
      <c r="D731" s="7" t="str">
        <f aca="false">IF(B731="","",IFERROR(INDEX(المنتجات!$C$5:$C$64,MATCH(B731,المنتجات!$A$5:$A$64,0)),""))</f>
        <v/>
      </c>
      <c r="E731" s="19"/>
      <c r="F731" s="7" t="str">
        <f aca="false">IF(OR(B731="",D731=""),"",N(C731)*D731*(1-N(E731)))</f>
        <v/>
      </c>
      <c r="G731" s="7" t="str">
        <f aca="false">IF(OR(B731="",D731=""),"",N(C731)*IFERROR(INDEX(المنتجات!$B$5:$B$64,MATCH(B731,المنتجات!$A$5:$A$64,0)),0))</f>
        <v/>
      </c>
      <c r="H731" s="8" t="str">
        <f aca="false">IF(F731="","",F731-G731)</f>
        <v/>
      </c>
    </row>
    <row r="732" customFormat="false" ht="15" hidden="false" customHeight="false" outlineLevel="0" collapsed="false">
      <c r="A732" s="16"/>
      <c r="B732" s="17"/>
      <c r="C732" s="18"/>
      <c r="D732" s="7" t="str">
        <f aca="false">IF(B732="","",IFERROR(INDEX(المنتجات!$C$5:$C$64,MATCH(B732,المنتجات!$A$5:$A$64,0)),""))</f>
        <v/>
      </c>
      <c r="E732" s="19"/>
      <c r="F732" s="7" t="str">
        <f aca="false">IF(OR(B732="",D732=""),"",N(C732)*D732*(1-N(E732)))</f>
        <v/>
      </c>
      <c r="G732" s="7" t="str">
        <f aca="false">IF(OR(B732="",D732=""),"",N(C732)*IFERROR(INDEX(المنتجات!$B$5:$B$64,MATCH(B732,المنتجات!$A$5:$A$64,0)),0))</f>
        <v/>
      </c>
      <c r="H732" s="8" t="str">
        <f aca="false">IF(F732="","",F732-G732)</f>
        <v/>
      </c>
    </row>
    <row r="733" customFormat="false" ht="15" hidden="false" customHeight="false" outlineLevel="0" collapsed="false">
      <c r="A733" s="16"/>
      <c r="B733" s="17"/>
      <c r="C733" s="18"/>
      <c r="D733" s="7" t="str">
        <f aca="false">IF(B733="","",IFERROR(INDEX(المنتجات!$C$5:$C$64,MATCH(B733,المنتجات!$A$5:$A$64,0)),""))</f>
        <v/>
      </c>
      <c r="E733" s="19"/>
      <c r="F733" s="7" t="str">
        <f aca="false">IF(OR(B733="",D733=""),"",N(C733)*D733*(1-N(E733)))</f>
        <v/>
      </c>
      <c r="G733" s="7" t="str">
        <f aca="false">IF(OR(B733="",D733=""),"",N(C733)*IFERROR(INDEX(المنتجات!$B$5:$B$64,MATCH(B733,المنتجات!$A$5:$A$64,0)),0))</f>
        <v/>
      </c>
      <c r="H733" s="8" t="str">
        <f aca="false">IF(F733="","",F733-G733)</f>
        <v/>
      </c>
    </row>
    <row r="734" customFormat="false" ht="15" hidden="false" customHeight="false" outlineLevel="0" collapsed="false">
      <c r="A734" s="16"/>
      <c r="B734" s="17"/>
      <c r="C734" s="18"/>
      <c r="D734" s="7" t="str">
        <f aca="false">IF(B734="","",IFERROR(INDEX(المنتجات!$C$5:$C$64,MATCH(B734,المنتجات!$A$5:$A$64,0)),""))</f>
        <v/>
      </c>
      <c r="E734" s="19"/>
      <c r="F734" s="7" t="str">
        <f aca="false">IF(OR(B734="",D734=""),"",N(C734)*D734*(1-N(E734)))</f>
        <v/>
      </c>
      <c r="G734" s="7" t="str">
        <f aca="false">IF(OR(B734="",D734=""),"",N(C734)*IFERROR(INDEX(المنتجات!$B$5:$B$64,MATCH(B734,المنتجات!$A$5:$A$64,0)),0))</f>
        <v/>
      </c>
      <c r="H734" s="8" t="str">
        <f aca="false">IF(F734="","",F734-G734)</f>
        <v/>
      </c>
    </row>
    <row r="735" customFormat="false" ht="15" hidden="false" customHeight="false" outlineLevel="0" collapsed="false">
      <c r="A735" s="16"/>
      <c r="B735" s="17"/>
      <c r="C735" s="18"/>
      <c r="D735" s="7" t="str">
        <f aca="false">IF(B735="","",IFERROR(INDEX(المنتجات!$C$5:$C$64,MATCH(B735,المنتجات!$A$5:$A$64,0)),""))</f>
        <v/>
      </c>
      <c r="E735" s="19"/>
      <c r="F735" s="7" t="str">
        <f aca="false">IF(OR(B735="",D735=""),"",N(C735)*D735*(1-N(E735)))</f>
        <v/>
      </c>
      <c r="G735" s="7" t="str">
        <f aca="false">IF(OR(B735="",D735=""),"",N(C735)*IFERROR(INDEX(المنتجات!$B$5:$B$64,MATCH(B735,المنتجات!$A$5:$A$64,0)),0))</f>
        <v/>
      </c>
      <c r="H735" s="8" t="str">
        <f aca="false">IF(F735="","",F735-G735)</f>
        <v/>
      </c>
    </row>
    <row r="736" customFormat="false" ht="15" hidden="false" customHeight="false" outlineLevel="0" collapsed="false">
      <c r="A736" s="16"/>
      <c r="B736" s="17"/>
      <c r="C736" s="18"/>
      <c r="D736" s="7" t="str">
        <f aca="false">IF(B736="","",IFERROR(INDEX(المنتجات!$C$5:$C$64,MATCH(B736,المنتجات!$A$5:$A$64,0)),""))</f>
        <v/>
      </c>
      <c r="E736" s="19"/>
      <c r="F736" s="7" t="str">
        <f aca="false">IF(OR(B736="",D736=""),"",N(C736)*D736*(1-N(E736)))</f>
        <v/>
      </c>
      <c r="G736" s="7" t="str">
        <f aca="false">IF(OR(B736="",D736=""),"",N(C736)*IFERROR(INDEX(المنتجات!$B$5:$B$64,MATCH(B736,المنتجات!$A$5:$A$64,0)),0))</f>
        <v/>
      </c>
      <c r="H736" s="8" t="str">
        <f aca="false">IF(F736="","",F736-G736)</f>
        <v/>
      </c>
    </row>
    <row r="737" customFormat="false" ht="15" hidden="false" customHeight="false" outlineLevel="0" collapsed="false">
      <c r="A737" s="16"/>
      <c r="B737" s="17"/>
      <c r="C737" s="18"/>
      <c r="D737" s="7" t="str">
        <f aca="false">IF(B737="","",IFERROR(INDEX(المنتجات!$C$5:$C$64,MATCH(B737,المنتجات!$A$5:$A$64,0)),""))</f>
        <v/>
      </c>
      <c r="E737" s="19"/>
      <c r="F737" s="7" t="str">
        <f aca="false">IF(OR(B737="",D737=""),"",N(C737)*D737*(1-N(E737)))</f>
        <v/>
      </c>
      <c r="G737" s="7" t="str">
        <f aca="false">IF(OR(B737="",D737=""),"",N(C737)*IFERROR(INDEX(المنتجات!$B$5:$B$64,MATCH(B737,المنتجات!$A$5:$A$64,0)),0))</f>
        <v/>
      </c>
      <c r="H737" s="8" t="str">
        <f aca="false">IF(F737="","",F737-G737)</f>
        <v/>
      </c>
    </row>
    <row r="738" customFormat="false" ht="15" hidden="false" customHeight="false" outlineLevel="0" collapsed="false">
      <c r="A738" s="16"/>
      <c r="B738" s="17"/>
      <c r="C738" s="18"/>
      <c r="D738" s="7" t="str">
        <f aca="false">IF(B738="","",IFERROR(INDEX(المنتجات!$C$5:$C$64,MATCH(B738,المنتجات!$A$5:$A$64,0)),""))</f>
        <v/>
      </c>
      <c r="E738" s="19"/>
      <c r="F738" s="7" t="str">
        <f aca="false">IF(OR(B738="",D738=""),"",N(C738)*D738*(1-N(E738)))</f>
        <v/>
      </c>
      <c r="G738" s="7" t="str">
        <f aca="false">IF(OR(B738="",D738=""),"",N(C738)*IFERROR(INDEX(المنتجات!$B$5:$B$64,MATCH(B738,المنتجات!$A$5:$A$64,0)),0))</f>
        <v/>
      </c>
      <c r="H738" s="8" t="str">
        <f aca="false">IF(F738="","",F738-G738)</f>
        <v/>
      </c>
    </row>
    <row r="739" customFormat="false" ht="15" hidden="false" customHeight="false" outlineLevel="0" collapsed="false">
      <c r="A739" s="16"/>
      <c r="B739" s="17"/>
      <c r="C739" s="18"/>
      <c r="D739" s="7" t="str">
        <f aca="false">IF(B739="","",IFERROR(INDEX(المنتجات!$C$5:$C$64,MATCH(B739,المنتجات!$A$5:$A$64,0)),""))</f>
        <v/>
      </c>
      <c r="E739" s="19"/>
      <c r="F739" s="7" t="str">
        <f aca="false">IF(OR(B739="",D739=""),"",N(C739)*D739*(1-N(E739)))</f>
        <v/>
      </c>
      <c r="G739" s="7" t="str">
        <f aca="false">IF(OR(B739="",D739=""),"",N(C739)*IFERROR(INDEX(المنتجات!$B$5:$B$64,MATCH(B739,المنتجات!$A$5:$A$64,0)),0))</f>
        <v/>
      </c>
      <c r="H739" s="8" t="str">
        <f aca="false">IF(F739="","",F739-G739)</f>
        <v/>
      </c>
    </row>
    <row r="740" customFormat="false" ht="15" hidden="false" customHeight="false" outlineLevel="0" collapsed="false">
      <c r="A740" s="16"/>
      <c r="B740" s="17"/>
      <c r="C740" s="18"/>
      <c r="D740" s="7" t="str">
        <f aca="false">IF(B740="","",IFERROR(INDEX(المنتجات!$C$5:$C$64,MATCH(B740,المنتجات!$A$5:$A$64,0)),""))</f>
        <v/>
      </c>
      <c r="E740" s="19"/>
      <c r="F740" s="7" t="str">
        <f aca="false">IF(OR(B740="",D740=""),"",N(C740)*D740*(1-N(E740)))</f>
        <v/>
      </c>
      <c r="G740" s="7" t="str">
        <f aca="false">IF(OR(B740="",D740=""),"",N(C740)*IFERROR(INDEX(المنتجات!$B$5:$B$64,MATCH(B740,المنتجات!$A$5:$A$64,0)),0))</f>
        <v/>
      </c>
      <c r="H740" s="8" t="str">
        <f aca="false">IF(F740="","",F740-G740)</f>
        <v/>
      </c>
    </row>
    <row r="741" customFormat="false" ht="15" hidden="false" customHeight="false" outlineLevel="0" collapsed="false">
      <c r="A741" s="16"/>
      <c r="B741" s="17"/>
      <c r="C741" s="18"/>
      <c r="D741" s="7" t="str">
        <f aca="false">IF(B741="","",IFERROR(INDEX(المنتجات!$C$5:$C$64,MATCH(B741,المنتجات!$A$5:$A$64,0)),""))</f>
        <v/>
      </c>
      <c r="E741" s="19"/>
      <c r="F741" s="7" t="str">
        <f aca="false">IF(OR(B741="",D741=""),"",N(C741)*D741*(1-N(E741)))</f>
        <v/>
      </c>
      <c r="G741" s="7" t="str">
        <f aca="false">IF(OR(B741="",D741=""),"",N(C741)*IFERROR(INDEX(المنتجات!$B$5:$B$64,MATCH(B741,المنتجات!$A$5:$A$64,0)),0))</f>
        <v/>
      </c>
      <c r="H741" s="8" t="str">
        <f aca="false">IF(F741="","",F741-G741)</f>
        <v/>
      </c>
    </row>
    <row r="742" customFormat="false" ht="15" hidden="false" customHeight="false" outlineLevel="0" collapsed="false">
      <c r="A742" s="16"/>
      <c r="B742" s="17"/>
      <c r="C742" s="18"/>
      <c r="D742" s="7" t="str">
        <f aca="false">IF(B742="","",IFERROR(INDEX(المنتجات!$C$5:$C$64,MATCH(B742,المنتجات!$A$5:$A$64,0)),""))</f>
        <v/>
      </c>
      <c r="E742" s="19"/>
      <c r="F742" s="7" t="str">
        <f aca="false">IF(OR(B742="",D742=""),"",N(C742)*D742*(1-N(E742)))</f>
        <v/>
      </c>
      <c r="G742" s="7" t="str">
        <f aca="false">IF(OR(B742="",D742=""),"",N(C742)*IFERROR(INDEX(المنتجات!$B$5:$B$64,MATCH(B742,المنتجات!$A$5:$A$64,0)),0))</f>
        <v/>
      </c>
      <c r="H742" s="8" t="str">
        <f aca="false">IF(F742="","",F742-G742)</f>
        <v/>
      </c>
    </row>
    <row r="743" customFormat="false" ht="15" hidden="false" customHeight="false" outlineLevel="0" collapsed="false">
      <c r="A743" s="16"/>
      <c r="B743" s="17"/>
      <c r="C743" s="18"/>
      <c r="D743" s="7" t="str">
        <f aca="false">IF(B743="","",IFERROR(INDEX(المنتجات!$C$5:$C$64,MATCH(B743,المنتجات!$A$5:$A$64,0)),""))</f>
        <v/>
      </c>
      <c r="E743" s="19"/>
      <c r="F743" s="7" t="str">
        <f aca="false">IF(OR(B743="",D743=""),"",N(C743)*D743*(1-N(E743)))</f>
        <v/>
      </c>
      <c r="G743" s="7" t="str">
        <f aca="false">IF(OR(B743="",D743=""),"",N(C743)*IFERROR(INDEX(المنتجات!$B$5:$B$64,MATCH(B743,المنتجات!$A$5:$A$64,0)),0))</f>
        <v/>
      </c>
      <c r="H743" s="8" t="str">
        <f aca="false">IF(F743="","",F743-G743)</f>
        <v/>
      </c>
    </row>
    <row r="744" customFormat="false" ht="15" hidden="false" customHeight="false" outlineLevel="0" collapsed="false">
      <c r="A744" s="16"/>
      <c r="B744" s="17"/>
      <c r="C744" s="18"/>
      <c r="D744" s="7" t="str">
        <f aca="false">IF(B744="","",IFERROR(INDEX(المنتجات!$C$5:$C$64,MATCH(B744,المنتجات!$A$5:$A$64,0)),""))</f>
        <v/>
      </c>
      <c r="E744" s="19"/>
      <c r="F744" s="7" t="str">
        <f aca="false">IF(OR(B744="",D744=""),"",N(C744)*D744*(1-N(E744)))</f>
        <v/>
      </c>
      <c r="G744" s="7" t="str">
        <f aca="false">IF(OR(B744="",D744=""),"",N(C744)*IFERROR(INDEX(المنتجات!$B$5:$B$64,MATCH(B744,المنتجات!$A$5:$A$64,0)),0))</f>
        <v/>
      </c>
      <c r="H744" s="8" t="str">
        <f aca="false">IF(F744="","",F744-G744)</f>
        <v/>
      </c>
    </row>
    <row r="745" customFormat="false" ht="15" hidden="false" customHeight="false" outlineLevel="0" collapsed="false">
      <c r="A745" s="16"/>
      <c r="B745" s="17"/>
      <c r="C745" s="18"/>
      <c r="D745" s="7" t="str">
        <f aca="false">IF(B745="","",IFERROR(INDEX(المنتجات!$C$5:$C$64,MATCH(B745,المنتجات!$A$5:$A$64,0)),""))</f>
        <v/>
      </c>
      <c r="E745" s="19"/>
      <c r="F745" s="7" t="str">
        <f aca="false">IF(OR(B745="",D745=""),"",N(C745)*D745*(1-N(E745)))</f>
        <v/>
      </c>
      <c r="G745" s="7" t="str">
        <f aca="false">IF(OR(B745="",D745=""),"",N(C745)*IFERROR(INDEX(المنتجات!$B$5:$B$64,MATCH(B745,المنتجات!$A$5:$A$64,0)),0))</f>
        <v/>
      </c>
      <c r="H745" s="8" t="str">
        <f aca="false">IF(F745="","",F745-G745)</f>
        <v/>
      </c>
    </row>
    <row r="746" customFormat="false" ht="15" hidden="false" customHeight="false" outlineLevel="0" collapsed="false">
      <c r="A746" s="16"/>
      <c r="B746" s="17"/>
      <c r="C746" s="18"/>
      <c r="D746" s="7" t="str">
        <f aca="false">IF(B746="","",IFERROR(INDEX(المنتجات!$C$5:$C$64,MATCH(B746,المنتجات!$A$5:$A$64,0)),""))</f>
        <v/>
      </c>
      <c r="E746" s="19"/>
      <c r="F746" s="7" t="str">
        <f aca="false">IF(OR(B746="",D746=""),"",N(C746)*D746*(1-N(E746)))</f>
        <v/>
      </c>
      <c r="G746" s="7" t="str">
        <f aca="false">IF(OR(B746="",D746=""),"",N(C746)*IFERROR(INDEX(المنتجات!$B$5:$B$64,MATCH(B746,المنتجات!$A$5:$A$64,0)),0))</f>
        <v/>
      </c>
      <c r="H746" s="8" t="str">
        <f aca="false">IF(F746="","",F746-G746)</f>
        <v/>
      </c>
    </row>
    <row r="747" customFormat="false" ht="15" hidden="false" customHeight="false" outlineLevel="0" collapsed="false">
      <c r="A747" s="16"/>
      <c r="B747" s="17"/>
      <c r="C747" s="18"/>
      <c r="D747" s="7" t="str">
        <f aca="false">IF(B747="","",IFERROR(INDEX(المنتجات!$C$5:$C$64,MATCH(B747,المنتجات!$A$5:$A$64,0)),""))</f>
        <v/>
      </c>
      <c r="E747" s="19"/>
      <c r="F747" s="7" t="str">
        <f aca="false">IF(OR(B747="",D747=""),"",N(C747)*D747*(1-N(E747)))</f>
        <v/>
      </c>
      <c r="G747" s="7" t="str">
        <f aca="false">IF(OR(B747="",D747=""),"",N(C747)*IFERROR(INDEX(المنتجات!$B$5:$B$64,MATCH(B747,المنتجات!$A$5:$A$64,0)),0))</f>
        <v/>
      </c>
      <c r="H747" s="8" t="str">
        <f aca="false">IF(F747="","",F747-G747)</f>
        <v/>
      </c>
    </row>
    <row r="748" customFormat="false" ht="15" hidden="false" customHeight="false" outlineLevel="0" collapsed="false">
      <c r="A748" s="16"/>
      <c r="B748" s="17"/>
      <c r="C748" s="18"/>
      <c r="D748" s="7" t="str">
        <f aca="false">IF(B748="","",IFERROR(INDEX(المنتجات!$C$5:$C$64,MATCH(B748,المنتجات!$A$5:$A$64,0)),""))</f>
        <v/>
      </c>
      <c r="E748" s="19"/>
      <c r="F748" s="7" t="str">
        <f aca="false">IF(OR(B748="",D748=""),"",N(C748)*D748*(1-N(E748)))</f>
        <v/>
      </c>
      <c r="G748" s="7" t="str">
        <f aca="false">IF(OR(B748="",D748=""),"",N(C748)*IFERROR(INDEX(المنتجات!$B$5:$B$64,MATCH(B748,المنتجات!$A$5:$A$64,0)),0))</f>
        <v/>
      </c>
      <c r="H748" s="8" t="str">
        <f aca="false">IF(F748="","",F748-G748)</f>
        <v/>
      </c>
    </row>
    <row r="749" customFormat="false" ht="15" hidden="false" customHeight="false" outlineLevel="0" collapsed="false">
      <c r="A749" s="16"/>
      <c r="B749" s="17"/>
      <c r="C749" s="18"/>
      <c r="D749" s="7" t="str">
        <f aca="false">IF(B749="","",IFERROR(INDEX(المنتجات!$C$5:$C$64,MATCH(B749,المنتجات!$A$5:$A$64,0)),""))</f>
        <v/>
      </c>
      <c r="E749" s="19"/>
      <c r="F749" s="7" t="str">
        <f aca="false">IF(OR(B749="",D749=""),"",N(C749)*D749*(1-N(E749)))</f>
        <v/>
      </c>
      <c r="G749" s="7" t="str">
        <f aca="false">IF(OR(B749="",D749=""),"",N(C749)*IFERROR(INDEX(المنتجات!$B$5:$B$64,MATCH(B749,المنتجات!$A$5:$A$64,0)),0))</f>
        <v/>
      </c>
      <c r="H749" s="8" t="str">
        <f aca="false">IF(F749="","",F749-G749)</f>
        <v/>
      </c>
    </row>
    <row r="750" customFormat="false" ht="15" hidden="false" customHeight="false" outlineLevel="0" collapsed="false">
      <c r="A750" s="16"/>
      <c r="B750" s="17"/>
      <c r="C750" s="18"/>
      <c r="D750" s="7" t="str">
        <f aca="false">IF(B750="","",IFERROR(INDEX(المنتجات!$C$5:$C$64,MATCH(B750,المنتجات!$A$5:$A$64,0)),""))</f>
        <v/>
      </c>
      <c r="E750" s="19"/>
      <c r="F750" s="7" t="str">
        <f aca="false">IF(OR(B750="",D750=""),"",N(C750)*D750*(1-N(E750)))</f>
        <v/>
      </c>
      <c r="G750" s="7" t="str">
        <f aca="false">IF(OR(B750="",D750=""),"",N(C750)*IFERROR(INDEX(المنتجات!$B$5:$B$64,MATCH(B750,المنتجات!$A$5:$A$64,0)),0))</f>
        <v/>
      </c>
      <c r="H750" s="8" t="str">
        <f aca="false">IF(F750="","",F750-G750)</f>
        <v/>
      </c>
    </row>
    <row r="751" customFormat="false" ht="15" hidden="false" customHeight="false" outlineLevel="0" collapsed="false">
      <c r="A751" s="16"/>
      <c r="B751" s="17"/>
      <c r="C751" s="18"/>
      <c r="D751" s="7" t="str">
        <f aca="false">IF(B751="","",IFERROR(INDEX(المنتجات!$C$5:$C$64,MATCH(B751,المنتجات!$A$5:$A$64,0)),""))</f>
        <v/>
      </c>
      <c r="E751" s="19"/>
      <c r="F751" s="7" t="str">
        <f aca="false">IF(OR(B751="",D751=""),"",N(C751)*D751*(1-N(E751)))</f>
        <v/>
      </c>
      <c r="G751" s="7" t="str">
        <f aca="false">IF(OR(B751="",D751=""),"",N(C751)*IFERROR(INDEX(المنتجات!$B$5:$B$64,MATCH(B751,المنتجات!$A$5:$A$64,0)),0))</f>
        <v/>
      </c>
      <c r="H751" s="8" t="str">
        <f aca="false">IF(F751="","",F751-G751)</f>
        <v/>
      </c>
    </row>
    <row r="752" customFormat="false" ht="15" hidden="false" customHeight="false" outlineLevel="0" collapsed="false">
      <c r="A752" s="16"/>
      <c r="B752" s="17"/>
      <c r="C752" s="18"/>
      <c r="D752" s="7" t="str">
        <f aca="false">IF(B752="","",IFERROR(INDEX(المنتجات!$C$5:$C$64,MATCH(B752,المنتجات!$A$5:$A$64,0)),""))</f>
        <v/>
      </c>
      <c r="E752" s="19"/>
      <c r="F752" s="7" t="str">
        <f aca="false">IF(OR(B752="",D752=""),"",N(C752)*D752*(1-N(E752)))</f>
        <v/>
      </c>
      <c r="G752" s="7" t="str">
        <f aca="false">IF(OR(B752="",D752=""),"",N(C752)*IFERROR(INDEX(المنتجات!$B$5:$B$64,MATCH(B752,المنتجات!$A$5:$A$64,0)),0))</f>
        <v/>
      </c>
      <c r="H752" s="8" t="str">
        <f aca="false">IF(F752="","",F752-G752)</f>
        <v/>
      </c>
    </row>
    <row r="753" customFormat="false" ht="15" hidden="false" customHeight="false" outlineLevel="0" collapsed="false">
      <c r="A753" s="16"/>
      <c r="B753" s="17"/>
      <c r="C753" s="18"/>
      <c r="D753" s="7" t="str">
        <f aca="false">IF(B753="","",IFERROR(INDEX(المنتجات!$C$5:$C$64,MATCH(B753,المنتجات!$A$5:$A$64,0)),""))</f>
        <v/>
      </c>
      <c r="E753" s="19"/>
      <c r="F753" s="7" t="str">
        <f aca="false">IF(OR(B753="",D753=""),"",N(C753)*D753*(1-N(E753)))</f>
        <v/>
      </c>
      <c r="G753" s="7" t="str">
        <f aca="false">IF(OR(B753="",D753=""),"",N(C753)*IFERROR(INDEX(المنتجات!$B$5:$B$64,MATCH(B753,المنتجات!$A$5:$A$64,0)),0))</f>
        <v/>
      </c>
      <c r="H753" s="8" t="str">
        <f aca="false">IF(F753="","",F753-G753)</f>
        <v/>
      </c>
    </row>
    <row r="754" customFormat="false" ht="15" hidden="false" customHeight="false" outlineLevel="0" collapsed="false">
      <c r="A754" s="16"/>
      <c r="B754" s="17"/>
      <c r="C754" s="18"/>
      <c r="D754" s="7" t="str">
        <f aca="false">IF(B754="","",IFERROR(INDEX(المنتجات!$C$5:$C$64,MATCH(B754,المنتجات!$A$5:$A$64,0)),""))</f>
        <v/>
      </c>
      <c r="E754" s="19"/>
      <c r="F754" s="7" t="str">
        <f aca="false">IF(OR(B754="",D754=""),"",N(C754)*D754*(1-N(E754)))</f>
        <v/>
      </c>
      <c r="G754" s="7" t="str">
        <f aca="false">IF(OR(B754="",D754=""),"",N(C754)*IFERROR(INDEX(المنتجات!$B$5:$B$64,MATCH(B754,المنتجات!$A$5:$A$64,0)),0))</f>
        <v/>
      </c>
      <c r="H754" s="8" t="str">
        <f aca="false">IF(F754="","",F754-G754)</f>
        <v/>
      </c>
    </row>
    <row r="755" customFormat="false" ht="15" hidden="false" customHeight="false" outlineLevel="0" collapsed="false">
      <c r="A755" s="16"/>
      <c r="B755" s="17"/>
      <c r="C755" s="18"/>
      <c r="D755" s="7" t="str">
        <f aca="false">IF(B755="","",IFERROR(INDEX(المنتجات!$C$5:$C$64,MATCH(B755,المنتجات!$A$5:$A$64,0)),""))</f>
        <v/>
      </c>
      <c r="E755" s="19"/>
      <c r="F755" s="7" t="str">
        <f aca="false">IF(OR(B755="",D755=""),"",N(C755)*D755*(1-N(E755)))</f>
        <v/>
      </c>
      <c r="G755" s="7" t="str">
        <f aca="false">IF(OR(B755="",D755=""),"",N(C755)*IFERROR(INDEX(المنتجات!$B$5:$B$64,MATCH(B755,المنتجات!$A$5:$A$64,0)),0))</f>
        <v/>
      </c>
      <c r="H755" s="8" t="str">
        <f aca="false">IF(F755="","",F755-G755)</f>
        <v/>
      </c>
    </row>
    <row r="756" customFormat="false" ht="15" hidden="false" customHeight="false" outlineLevel="0" collapsed="false">
      <c r="A756" s="16"/>
      <c r="B756" s="17"/>
      <c r="C756" s="18"/>
      <c r="D756" s="7" t="str">
        <f aca="false">IF(B756="","",IFERROR(INDEX(المنتجات!$C$5:$C$64,MATCH(B756,المنتجات!$A$5:$A$64,0)),""))</f>
        <v/>
      </c>
      <c r="E756" s="19"/>
      <c r="F756" s="7" t="str">
        <f aca="false">IF(OR(B756="",D756=""),"",N(C756)*D756*(1-N(E756)))</f>
        <v/>
      </c>
      <c r="G756" s="7" t="str">
        <f aca="false">IF(OR(B756="",D756=""),"",N(C756)*IFERROR(INDEX(المنتجات!$B$5:$B$64,MATCH(B756,المنتجات!$A$5:$A$64,0)),0))</f>
        <v/>
      </c>
      <c r="H756" s="8" t="str">
        <f aca="false">IF(F756="","",F756-G756)</f>
        <v/>
      </c>
    </row>
    <row r="757" customFormat="false" ht="15" hidden="false" customHeight="false" outlineLevel="0" collapsed="false">
      <c r="A757" s="16"/>
      <c r="B757" s="17"/>
      <c r="C757" s="18"/>
      <c r="D757" s="7" t="str">
        <f aca="false">IF(B757="","",IFERROR(INDEX(المنتجات!$C$5:$C$64,MATCH(B757,المنتجات!$A$5:$A$64,0)),""))</f>
        <v/>
      </c>
      <c r="E757" s="19"/>
      <c r="F757" s="7" t="str">
        <f aca="false">IF(OR(B757="",D757=""),"",N(C757)*D757*(1-N(E757)))</f>
        <v/>
      </c>
      <c r="G757" s="7" t="str">
        <f aca="false">IF(OR(B757="",D757=""),"",N(C757)*IFERROR(INDEX(المنتجات!$B$5:$B$64,MATCH(B757,المنتجات!$A$5:$A$64,0)),0))</f>
        <v/>
      </c>
      <c r="H757" s="8" t="str">
        <f aca="false">IF(F757="","",F757-G757)</f>
        <v/>
      </c>
    </row>
    <row r="758" customFormat="false" ht="15" hidden="false" customHeight="false" outlineLevel="0" collapsed="false">
      <c r="A758" s="16"/>
      <c r="B758" s="17"/>
      <c r="C758" s="18"/>
      <c r="D758" s="7" t="str">
        <f aca="false">IF(B758="","",IFERROR(INDEX(المنتجات!$C$5:$C$64,MATCH(B758,المنتجات!$A$5:$A$64,0)),""))</f>
        <v/>
      </c>
      <c r="E758" s="19"/>
      <c r="F758" s="7" t="str">
        <f aca="false">IF(OR(B758="",D758=""),"",N(C758)*D758*(1-N(E758)))</f>
        <v/>
      </c>
      <c r="G758" s="7" t="str">
        <f aca="false">IF(OR(B758="",D758=""),"",N(C758)*IFERROR(INDEX(المنتجات!$B$5:$B$64,MATCH(B758,المنتجات!$A$5:$A$64,0)),0))</f>
        <v/>
      </c>
      <c r="H758" s="8" t="str">
        <f aca="false">IF(F758="","",F758-G758)</f>
        <v/>
      </c>
    </row>
    <row r="759" customFormat="false" ht="15" hidden="false" customHeight="false" outlineLevel="0" collapsed="false">
      <c r="A759" s="16"/>
      <c r="B759" s="17"/>
      <c r="C759" s="18"/>
      <c r="D759" s="7" t="str">
        <f aca="false">IF(B759="","",IFERROR(INDEX(المنتجات!$C$5:$C$64,MATCH(B759,المنتجات!$A$5:$A$64,0)),""))</f>
        <v/>
      </c>
      <c r="E759" s="19"/>
      <c r="F759" s="7" t="str">
        <f aca="false">IF(OR(B759="",D759=""),"",N(C759)*D759*(1-N(E759)))</f>
        <v/>
      </c>
      <c r="G759" s="7" t="str">
        <f aca="false">IF(OR(B759="",D759=""),"",N(C759)*IFERROR(INDEX(المنتجات!$B$5:$B$64,MATCH(B759,المنتجات!$A$5:$A$64,0)),0))</f>
        <v/>
      </c>
      <c r="H759" s="8" t="str">
        <f aca="false">IF(F759="","",F759-G759)</f>
        <v/>
      </c>
    </row>
    <row r="760" customFormat="false" ht="15" hidden="false" customHeight="false" outlineLevel="0" collapsed="false">
      <c r="A760" s="16"/>
      <c r="B760" s="17"/>
      <c r="C760" s="18"/>
      <c r="D760" s="7" t="str">
        <f aca="false">IF(B760="","",IFERROR(INDEX(المنتجات!$C$5:$C$64,MATCH(B760,المنتجات!$A$5:$A$64,0)),""))</f>
        <v/>
      </c>
      <c r="E760" s="19"/>
      <c r="F760" s="7" t="str">
        <f aca="false">IF(OR(B760="",D760=""),"",N(C760)*D760*(1-N(E760)))</f>
        <v/>
      </c>
      <c r="G760" s="7" t="str">
        <f aca="false">IF(OR(B760="",D760=""),"",N(C760)*IFERROR(INDEX(المنتجات!$B$5:$B$64,MATCH(B760,المنتجات!$A$5:$A$64,0)),0))</f>
        <v/>
      </c>
      <c r="H760" s="8" t="str">
        <f aca="false">IF(F760="","",F760-G760)</f>
        <v/>
      </c>
    </row>
    <row r="761" customFormat="false" ht="15" hidden="false" customHeight="false" outlineLevel="0" collapsed="false">
      <c r="A761" s="16"/>
      <c r="B761" s="17"/>
      <c r="C761" s="18"/>
      <c r="D761" s="7" t="str">
        <f aca="false">IF(B761="","",IFERROR(INDEX(المنتجات!$C$5:$C$64,MATCH(B761,المنتجات!$A$5:$A$64,0)),""))</f>
        <v/>
      </c>
      <c r="E761" s="19"/>
      <c r="F761" s="7" t="str">
        <f aca="false">IF(OR(B761="",D761=""),"",N(C761)*D761*(1-N(E761)))</f>
        <v/>
      </c>
      <c r="G761" s="7" t="str">
        <f aca="false">IF(OR(B761="",D761=""),"",N(C761)*IFERROR(INDEX(المنتجات!$B$5:$B$64,MATCH(B761,المنتجات!$A$5:$A$64,0)),0))</f>
        <v/>
      </c>
      <c r="H761" s="8" t="str">
        <f aca="false">IF(F761="","",F761-G761)</f>
        <v/>
      </c>
    </row>
    <row r="762" customFormat="false" ht="15" hidden="false" customHeight="false" outlineLevel="0" collapsed="false">
      <c r="A762" s="16"/>
      <c r="B762" s="17"/>
      <c r="C762" s="18"/>
      <c r="D762" s="7" t="str">
        <f aca="false">IF(B762="","",IFERROR(INDEX(المنتجات!$C$5:$C$64,MATCH(B762,المنتجات!$A$5:$A$64,0)),""))</f>
        <v/>
      </c>
      <c r="E762" s="19"/>
      <c r="F762" s="7" t="str">
        <f aca="false">IF(OR(B762="",D762=""),"",N(C762)*D762*(1-N(E762)))</f>
        <v/>
      </c>
      <c r="G762" s="7" t="str">
        <f aca="false">IF(OR(B762="",D762=""),"",N(C762)*IFERROR(INDEX(المنتجات!$B$5:$B$64,MATCH(B762,المنتجات!$A$5:$A$64,0)),0))</f>
        <v/>
      </c>
      <c r="H762" s="8" t="str">
        <f aca="false">IF(F762="","",F762-G762)</f>
        <v/>
      </c>
    </row>
    <row r="763" customFormat="false" ht="15" hidden="false" customHeight="false" outlineLevel="0" collapsed="false">
      <c r="A763" s="16"/>
      <c r="B763" s="17"/>
      <c r="C763" s="18"/>
      <c r="D763" s="7" t="str">
        <f aca="false">IF(B763="","",IFERROR(INDEX(المنتجات!$C$5:$C$64,MATCH(B763,المنتجات!$A$5:$A$64,0)),""))</f>
        <v/>
      </c>
      <c r="E763" s="19"/>
      <c r="F763" s="7" t="str">
        <f aca="false">IF(OR(B763="",D763=""),"",N(C763)*D763*(1-N(E763)))</f>
        <v/>
      </c>
      <c r="G763" s="7" t="str">
        <f aca="false">IF(OR(B763="",D763=""),"",N(C763)*IFERROR(INDEX(المنتجات!$B$5:$B$64,MATCH(B763,المنتجات!$A$5:$A$64,0)),0))</f>
        <v/>
      </c>
      <c r="H763" s="8" t="str">
        <f aca="false">IF(F763="","",F763-G763)</f>
        <v/>
      </c>
    </row>
    <row r="764" customFormat="false" ht="15" hidden="false" customHeight="false" outlineLevel="0" collapsed="false">
      <c r="A764" s="16"/>
      <c r="B764" s="17"/>
      <c r="C764" s="18"/>
      <c r="D764" s="7" t="str">
        <f aca="false">IF(B764="","",IFERROR(INDEX(المنتجات!$C$5:$C$64,MATCH(B764,المنتجات!$A$5:$A$64,0)),""))</f>
        <v/>
      </c>
      <c r="E764" s="19"/>
      <c r="F764" s="7" t="str">
        <f aca="false">IF(OR(B764="",D764=""),"",N(C764)*D764*(1-N(E764)))</f>
        <v/>
      </c>
      <c r="G764" s="7" t="str">
        <f aca="false">IF(OR(B764="",D764=""),"",N(C764)*IFERROR(INDEX(المنتجات!$B$5:$B$64,MATCH(B764,المنتجات!$A$5:$A$64,0)),0))</f>
        <v/>
      </c>
      <c r="H764" s="8" t="str">
        <f aca="false">IF(F764="","",F764-G764)</f>
        <v/>
      </c>
    </row>
    <row r="765" customFormat="false" ht="15" hidden="false" customHeight="false" outlineLevel="0" collapsed="false">
      <c r="A765" s="16"/>
      <c r="B765" s="17"/>
      <c r="C765" s="18"/>
      <c r="D765" s="7" t="str">
        <f aca="false">IF(B765="","",IFERROR(INDEX(المنتجات!$C$5:$C$64,MATCH(B765,المنتجات!$A$5:$A$64,0)),""))</f>
        <v/>
      </c>
      <c r="E765" s="19"/>
      <c r="F765" s="7" t="str">
        <f aca="false">IF(OR(B765="",D765=""),"",N(C765)*D765*(1-N(E765)))</f>
        <v/>
      </c>
      <c r="G765" s="7" t="str">
        <f aca="false">IF(OR(B765="",D765=""),"",N(C765)*IFERROR(INDEX(المنتجات!$B$5:$B$64,MATCH(B765,المنتجات!$A$5:$A$64,0)),0))</f>
        <v/>
      </c>
      <c r="H765" s="8" t="str">
        <f aca="false">IF(F765="","",F765-G765)</f>
        <v/>
      </c>
    </row>
    <row r="766" customFormat="false" ht="15" hidden="false" customHeight="false" outlineLevel="0" collapsed="false">
      <c r="A766" s="16"/>
      <c r="B766" s="17"/>
      <c r="C766" s="18"/>
      <c r="D766" s="7" t="str">
        <f aca="false">IF(B766="","",IFERROR(INDEX(المنتجات!$C$5:$C$64,MATCH(B766,المنتجات!$A$5:$A$64,0)),""))</f>
        <v/>
      </c>
      <c r="E766" s="19"/>
      <c r="F766" s="7" t="str">
        <f aca="false">IF(OR(B766="",D766=""),"",N(C766)*D766*(1-N(E766)))</f>
        <v/>
      </c>
      <c r="G766" s="7" t="str">
        <f aca="false">IF(OR(B766="",D766=""),"",N(C766)*IFERROR(INDEX(المنتجات!$B$5:$B$64,MATCH(B766,المنتجات!$A$5:$A$64,0)),0))</f>
        <v/>
      </c>
      <c r="H766" s="8" t="str">
        <f aca="false">IF(F766="","",F766-G766)</f>
        <v/>
      </c>
    </row>
    <row r="767" customFormat="false" ht="15" hidden="false" customHeight="false" outlineLevel="0" collapsed="false">
      <c r="A767" s="16"/>
      <c r="B767" s="17"/>
      <c r="C767" s="18"/>
      <c r="D767" s="7" t="str">
        <f aca="false">IF(B767="","",IFERROR(INDEX(المنتجات!$C$5:$C$64,MATCH(B767,المنتجات!$A$5:$A$64,0)),""))</f>
        <v/>
      </c>
      <c r="E767" s="19"/>
      <c r="F767" s="7" t="str">
        <f aca="false">IF(OR(B767="",D767=""),"",N(C767)*D767*(1-N(E767)))</f>
        <v/>
      </c>
      <c r="G767" s="7" t="str">
        <f aca="false">IF(OR(B767="",D767=""),"",N(C767)*IFERROR(INDEX(المنتجات!$B$5:$B$64,MATCH(B767,المنتجات!$A$5:$A$64,0)),0))</f>
        <v/>
      </c>
      <c r="H767" s="8" t="str">
        <f aca="false">IF(F767="","",F767-G767)</f>
        <v/>
      </c>
    </row>
    <row r="768" customFormat="false" ht="15" hidden="false" customHeight="false" outlineLevel="0" collapsed="false">
      <c r="A768" s="16"/>
      <c r="B768" s="17"/>
      <c r="C768" s="18"/>
      <c r="D768" s="7" t="str">
        <f aca="false">IF(B768="","",IFERROR(INDEX(المنتجات!$C$5:$C$64,MATCH(B768,المنتجات!$A$5:$A$64,0)),""))</f>
        <v/>
      </c>
      <c r="E768" s="19"/>
      <c r="F768" s="7" t="str">
        <f aca="false">IF(OR(B768="",D768=""),"",N(C768)*D768*(1-N(E768)))</f>
        <v/>
      </c>
      <c r="G768" s="7" t="str">
        <f aca="false">IF(OR(B768="",D768=""),"",N(C768)*IFERROR(INDEX(المنتجات!$B$5:$B$64,MATCH(B768,المنتجات!$A$5:$A$64,0)),0))</f>
        <v/>
      </c>
      <c r="H768" s="8" t="str">
        <f aca="false">IF(F768="","",F768-G768)</f>
        <v/>
      </c>
    </row>
    <row r="769" customFormat="false" ht="15" hidden="false" customHeight="false" outlineLevel="0" collapsed="false">
      <c r="A769" s="16"/>
      <c r="B769" s="17"/>
      <c r="C769" s="18"/>
      <c r="D769" s="7" t="str">
        <f aca="false">IF(B769="","",IFERROR(INDEX(المنتجات!$C$5:$C$64,MATCH(B769,المنتجات!$A$5:$A$64,0)),""))</f>
        <v/>
      </c>
      <c r="E769" s="19"/>
      <c r="F769" s="7" t="str">
        <f aca="false">IF(OR(B769="",D769=""),"",N(C769)*D769*(1-N(E769)))</f>
        <v/>
      </c>
      <c r="G769" s="7" t="str">
        <f aca="false">IF(OR(B769="",D769=""),"",N(C769)*IFERROR(INDEX(المنتجات!$B$5:$B$64,MATCH(B769,المنتجات!$A$5:$A$64,0)),0))</f>
        <v/>
      </c>
      <c r="H769" s="8" t="str">
        <f aca="false">IF(F769="","",F769-G769)</f>
        <v/>
      </c>
    </row>
    <row r="770" customFormat="false" ht="15" hidden="false" customHeight="false" outlineLevel="0" collapsed="false">
      <c r="A770" s="16"/>
      <c r="B770" s="17"/>
      <c r="C770" s="18"/>
      <c r="D770" s="7" t="str">
        <f aca="false">IF(B770="","",IFERROR(INDEX(المنتجات!$C$5:$C$64,MATCH(B770,المنتجات!$A$5:$A$64,0)),""))</f>
        <v/>
      </c>
      <c r="E770" s="19"/>
      <c r="F770" s="7" t="str">
        <f aca="false">IF(OR(B770="",D770=""),"",N(C770)*D770*(1-N(E770)))</f>
        <v/>
      </c>
      <c r="G770" s="7" t="str">
        <f aca="false">IF(OR(B770="",D770=""),"",N(C770)*IFERROR(INDEX(المنتجات!$B$5:$B$64,MATCH(B770,المنتجات!$A$5:$A$64,0)),0))</f>
        <v/>
      </c>
      <c r="H770" s="8" t="str">
        <f aca="false">IF(F770="","",F770-G770)</f>
        <v/>
      </c>
    </row>
    <row r="771" customFormat="false" ht="15" hidden="false" customHeight="false" outlineLevel="0" collapsed="false">
      <c r="A771" s="16"/>
      <c r="B771" s="17"/>
      <c r="C771" s="18"/>
      <c r="D771" s="7" t="str">
        <f aca="false">IF(B771="","",IFERROR(INDEX(المنتجات!$C$5:$C$64,MATCH(B771,المنتجات!$A$5:$A$64,0)),""))</f>
        <v/>
      </c>
      <c r="E771" s="19"/>
      <c r="F771" s="7" t="str">
        <f aca="false">IF(OR(B771="",D771=""),"",N(C771)*D771*(1-N(E771)))</f>
        <v/>
      </c>
      <c r="G771" s="7" t="str">
        <f aca="false">IF(OR(B771="",D771=""),"",N(C771)*IFERROR(INDEX(المنتجات!$B$5:$B$64,MATCH(B771,المنتجات!$A$5:$A$64,0)),0))</f>
        <v/>
      </c>
      <c r="H771" s="8" t="str">
        <f aca="false">IF(F771="","",F771-G771)</f>
        <v/>
      </c>
    </row>
    <row r="772" customFormat="false" ht="15" hidden="false" customHeight="false" outlineLevel="0" collapsed="false">
      <c r="A772" s="16"/>
      <c r="B772" s="17"/>
      <c r="C772" s="18"/>
      <c r="D772" s="7" t="str">
        <f aca="false">IF(B772="","",IFERROR(INDEX(المنتجات!$C$5:$C$64,MATCH(B772,المنتجات!$A$5:$A$64,0)),""))</f>
        <v/>
      </c>
      <c r="E772" s="19"/>
      <c r="F772" s="7" t="str">
        <f aca="false">IF(OR(B772="",D772=""),"",N(C772)*D772*(1-N(E772)))</f>
        <v/>
      </c>
      <c r="G772" s="7" t="str">
        <f aca="false">IF(OR(B772="",D772=""),"",N(C772)*IFERROR(INDEX(المنتجات!$B$5:$B$64,MATCH(B772,المنتجات!$A$5:$A$64,0)),0))</f>
        <v/>
      </c>
      <c r="H772" s="8" t="str">
        <f aca="false">IF(F772="","",F772-G772)</f>
        <v/>
      </c>
    </row>
    <row r="773" customFormat="false" ht="15" hidden="false" customHeight="false" outlineLevel="0" collapsed="false">
      <c r="A773" s="16"/>
      <c r="B773" s="17"/>
      <c r="C773" s="18"/>
      <c r="D773" s="7" t="str">
        <f aca="false">IF(B773="","",IFERROR(INDEX(المنتجات!$C$5:$C$64,MATCH(B773,المنتجات!$A$5:$A$64,0)),""))</f>
        <v/>
      </c>
      <c r="E773" s="19"/>
      <c r="F773" s="7" t="str">
        <f aca="false">IF(OR(B773="",D773=""),"",N(C773)*D773*(1-N(E773)))</f>
        <v/>
      </c>
      <c r="G773" s="7" t="str">
        <f aca="false">IF(OR(B773="",D773=""),"",N(C773)*IFERROR(INDEX(المنتجات!$B$5:$B$64,MATCH(B773,المنتجات!$A$5:$A$64,0)),0))</f>
        <v/>
      </c>
      <c r="H773" s="8" t="str">
        <f aca="false">IF(F773="","",F773-G773)</f>
        <v/>
      </c>
    </row>
    <row r="774" customFormat="false" ht="15" hidden="false" customHeight="false" outlineLevel="0" collapsed="false">
      <c r="A774" s="16"/>
      <c r="B774" s="17"/>
      <c r="C774" s="18"/>
      <c r="D774" s="7" t="str">
        <f aca="false">IF(B774="","",IFERROR(INDEX(المنتجات!$C$5:$C$64,MATCH(B774,المنتجات!$A$5:$A$64,0)),""))</f>
        <v/>
      </c>
      <c r="E774" s="19"/>
      <c r="F774" s="7" t="str">
        <f aca="false">IF(OR(B774="",D774=""),"",N(C774)*D774*(1-N(E774)))</f>
        <v/>
      </c>
      <c r="G774" s="7" t="str">
        <f aca="false">IF(OR(B774="",D774=""),"",N(C774)*IFERROR(INDEX(المنتجات!$B$5:$B$64,MATCH(B774,المنتجات!$A$5:$A$64,0)),0))</f>
        <v/>
      </c>
      <c r="H774" s="8" t="str">
        <f aca="false">IF(F774="","",F774-G774)</f>
        <v/>
      </c>
    </row>
    <row r="775" customFormat="false" ht="15" hidden="false" customHeight="false" outlineLevel="0" collapsed="false">
      <c r="A775" s="16"/>
      <c r="B775" s="17"/>
      <c r="C775" s="18"/>
      <c r="D775" s="7" t="str">
        <f aca="false">IF(B775="","",IFERROR(INDEX(المنتجات!$C$5:$C$64,MATCH(B775,المنتجات!$A$5:$A$64,0)),""))</f>
        <v/>
      </c>
      <c r="E775" s="19"/>
      <c r="F775" s="7" t="str">
        <f aca="false">IF(OR(B775="",D775=""),"",N(C775)*D775*(1-N(E775)))</f>
        <v/>
      </c>
      <c r="G775" s="7" t="str">
        <f aca="false">IF(OR(B775="",D775=""),"",N(C775)*IFERROR(INDEX(المنتجات!$B$5:$B$64,MATCH(B775,المنتجات!$A$5:$A$64,0)),0))</f>
        <v/>
      </c>
      <c r="H775" s="8" t="str">
        <f aca="false">IF(F775="","",F775-G775)</f>
        <v/>
      </c>
    </row>
    <row r="776" customFormat="false" ht="15" hidden="false" customHeight="false" outlineLevel="0" collapsed="false">
      <c r="A776" s="16"/>
      <c r="B776" s="17"/>
      <c r="C776" s="18"/>
      <c r="D776" s="7" t="str">
        <f aca="false">IF(B776="","",IFERROR(INDEX(المنتجات!$C$5:$C$64,MATCH(B776,المنتجات!$A$5:$A$64,0)),""))</f>
        <v/>
      </c>
      <c r="E776" s="19"/>
      <c r="F776" s="7" t="str">
        <f aca="false">IF(OR(B776="",D776=""),"",N(C776)*D776*(1-N(E776)))</f>
        <v/>
      </c>
      <c r="G776" s="7" t="str">
        <f aca="false">IF(OR(B776="",D776=""),"",N(C776)*IFERROR(INDEX(المنتجات!$B$5:$B$64,MATCH(B776,المنتجات!$A$5:$A$64,0)),0))</f>
        <v/>
      </c>
      <c r="H776" s="8" t="str">
        <f aca="false">IF(F776="","",F776-G776)</f>
        <v/>
      </c>
    </row>
    <row r="777" customFormat="false" ht="15" hidden="false" customHeight="false" outlineLevel="0" collapsed="false">
      <c r="A777" s="16"/>
      <c r="B777" s="17"/>
      <c r="C777" s="18"/>
      <c r="D777" s="7" t="str">
        <f aca="false">IF(B777="","",IFERROR(INDEX(المنتجات!$C$5:$C$64,MATCH(B777,المنتجات!$A$5:$A$64,0)),""))</f>
        <v/>
      </c>
      <c r="E777" s="19"/>
      <c r="F777" s="7" t="str">
        <f aca="false">IF(OR(B777="",D777=""),"",N(C777)*D777*(1-N(E777)))</f>
        <v/>
      </c>
      <c r="G777" s="7" t="str">
        <f aca="false">IF(OR(B777="",D777=""),"",N(C777)*IFERROR(INDEX(المنتجات!$B$5:$B$64,MATCH(B777,المنتجات!$A$5:$A$64,0)),0))</f>
        <v/>
      </c>
      <c r="H777" s="8" t="str">
        <f aca="false">IF(F777="","",F777-G777)</f>
        <v/>
      </c>
    </row>
    <row r="778" customFormat="false" ht="15" hidden="false" customHeight="false" outlineLevel="0" collapsed="false">
      <c r="A778" s="16"/>
      <c r="B778" s="17"/>
      <c r="C778" s="18"/>
      <c r="D778" s="7" t="str">
        <f aca="false">IF(B778="","",IFERROR(INDEX(المنتجات!$C$5:$C$64,MATCH(B778,المنتجات!$A$5:$A$64,0)),""))</f>
        <v/>
      </c>
      <c r="E778" s="19"/>
      <c r="F778" s="7" t="str">
        <f aca="false">IF(OR(B778="",D778=""),"",N(C778)*D778*(1-N(E778)))</f>
        <v/>
      </c>
      <c r="G778" s="7" t="str">
        <f aca="false">IF(OR(B778="",D778=""),"",N(C778)*IFERROR(INDEX(المنتجات!$B$5:$B$64,MATCH(B778,المنتجات!$A$5:$A$64,0)),0))</f>
        <v/>
      </c>
      <c r="H778" s="8" t="str">
        <f aca="false">IF(F778="","",F778-G778)</f>
        <v/>
      </c>
    </row>
    <row r="779" customFormat="false" ht="15" hidden="false" customHeight="false" outlineLevel="0" collapsed="false">
      <c r="A779" s="16"/>
      <c r="B779" s="17"/>
      <c r="C779" s="18"/>
      <c r="D779" s="7" t="str">
        <f aca="false">IF(B779="","",IFERROR(INDEX(المنتجات!$C$5:$C$64,MATCH(B779,المنتجات!$A$5:$A$64,0)),""))</f>
        <v/>
      </c>
      <c r="E779" s="19"/>
      <c r="F779" s="7" t="str">
        <f aca="false">IF(OR(B779="",D779=""),"",N(C779)*D779*(1-N(E779)))</f>
        <v/>
      </c>
      <c r="G779" s="7" t="str">
        <f aca="false">IF(OR(B779="",D779=""),"",N(C779)*IFERROR(INDEX(المنتجات!$B$5:$B$64,MATCH(B779,المنتجات!$A$5:$A$64,0)),0))</f>
        <v/>
      </c>
      <c r="H779" s="8" t="str">
        <f aca="false">IF(F779="","",F779-G779)</f>
        <v/>
      </c>
    </row>
    <row r="780" customFormat="false" ht="15" hidden="false" customHeight="false" outlineLevel="0" collapsed="false">
      <c r="A780" s="16"/>
      <c r="B780" s="17"/>
      <c r="C780" s="18"/>
      <c r="D780" s="7" t="str">
        <f aca="false">IF(B780="","",IFERROR(INDEX(المنتجات!$C$5:$C$64,MATCH(B780,المنتجات!$A$5:$A$64,0)),""))</f>
        <v/>
      </c>
      <c r="E780" s="19"/>
      <c r="F780" s="7" t="str">
        <f aca="false">IF(OR(B780="",D780=""),"",N(C780)*D780*(1-N(E780)))</f>
        <v/>
      </c>
      <c r="G780" s="7" t="str">
        <f aca="false">IF(OR(B780="",D780=""),"",N(C780)*IFERROR(INDEX(المنتجات!$B$5:$B$64,MATCH(B780,المنتجات!$A$5:$A$64,0)),0))</f>
        <v/>
      </c>
      <c r="H780" s="8" t="str">
        <f aca="false">IF(F780="","",F780-G780)</f>
        <v/>
      </c>
    </row>
    <row r="781" customFormat="false" ht="15" hidden="false" customHeight="false" outlineLevel="0" collapsed="false">
      <c r="A781" s="16"/>
      <c r="B781" s="17"/>
      <c r="C781" s="18"/>
      <c r="D781" s="7" t="str">
        <f aca="false">IF(B781="","",IFERROR(INDEX(المنتجات!$C$5:$C$64,MATCH(B781,المنتجات!$A$5:$A$64,0)),""))</f>
        <v/>
      </c>
      <c r="E781" s="19"/>
      <c r="F781" s="7" t="str">
        <f aca="false">IF(OR(B781="",D781=""),"",N(C781)*D781*(1-N(E781)))</f>
        <v/>
      </c>
      <c r="G781" s="7" t="str">
        <f aca="false">IF(OR(B781="",D781=""),"",N(C781)*IFERROR(INDEX(المنتجات!$B$5:$B$64,MATCH(B781,المنتجات!$A$5:$A$64,0)),0))</f>
        <v/>
      </c>
      <c r="H781" s="8" t="str">
        <f aca="false">IF(F781="","",F781-G781)</f>
        <v/>
      </c>
    </row>
    <row r="782" customFormat="false" ht="15" hidden="false" customHeight="false" outlineLevel="0" collapsed="false">
      <c r="A782" s="16"/>
      <c r="B782" s="17"/>
      <c r="C782" s="18"/>
      <c r="D782" s="7" t="str">
        <f aca="false">IF(B782="","",IFERROR(INDEX(المنتجات!$C$5:$C$64,MATCH(B782,المنتجات!$A$5:$A$64,0)),""))</f>
        <v/>
      </c>
      <c r="E782" s="19"/>
      <c r="F782" s="7" t="str">
        <f aca="false">IF(OR(B782="",D782=""),"",N(C782)*D782*(1-N(E782)))</f>
        <v/>
      </c>
      <c r="G782" s="7" t="str">
        <f aca="false">IF(OR(B782="",D782=""),"",N(C782)*IFERROR(INDEX(المنتجات!$B$5:$B$64,MATCH(B782,المنتجات!$A$5:$A$64,0)),0))</f>
        <v/>
      </c>
      <c r="H782" s="8" t="str">
        <f aca="false">IF(F782="","",F782-G782)</f>
        <v/>
      </c>
    </row>
    <row r="783" customFormat="false" ht="15" hidden="false" customHeight="false" outlineLevel="0" collapsed="false">
      <c r="A783" s="16"/>
      <c r="B783" s="17"/>
      <c r="C783" s="18"/>
      <c r="D783" s="7" t="str">
        <f aca="false">IF(B783="","",IFERROR(INDEX(المنتجات!$C$5:$C$64,MATCH(B783,المنتجات!$A$5:$A$64,0)),""))</f>
        <v/>
      </c>
      <c r="E783" s="19"/>
      <c r="F783" s="7" t="str">
        <f aca="false">IF(OR(B783="",D783=""),"",N(C783)*D783*(1-N(E783)))</f>
        <v/>
      </c>
      <c r="G783" s="7" t="str">
        <f aca="false">IF(OR(B783="",D783=""),"",N(C783)*IFERROR(INDEX(المنتجات!$B$5:$B$64,MATCH(B783,المنتجات!$A$5:$A$64,0)),0))</f>
        <v/>
      </c>
      <c r="H783" s="8" t="str">
        <f aca="false">IF(F783="","",F783-G783)</f>
        <v/>
      </c>
    </row>
    <row r="784" customFormat="false" ht="15" hidden="false" customHeight="false" outlineLevel="0" collapsed="false">
      <c r="A784" s="16"/>
      <c r="B784" s="17"/>
      <c r="C784" s="18"/>
      <c r="D784" s="7" t="str">
        <f aca="false">IF(B784="","",IFERROR(INDEX(المنتجات!$C$5:$C$64,MATCH(B784,المنتجات!$A$5:$A$64,0)),""))</f>
        <v/>
      </c>
      <c r="E784" s="19"/>
      <c r="F784" s="7" t="str">
        <f aca="false">IF(OR(B784="",D784=""),"",N(C784)*D784*(1-N(E784)))</f>
        <v/>
      </c>
      <c r="G784" s="7" t="str">
        <f aca="false">IF(OR(B784="",D784=""),"",N(C784)*IFERROR(INDEX(المنتجات!$B$5:$B$64,MATCH(B784,المنتجات!$A$5:$A$64,0)),0))</f>
        <v/>
      </c>
      <c r="H784" s="8" t="str">
        <f aca="false">IF(F784="","",F784-G784)</f>
        <v/>
      </c>
    </row>
    <row r="785" customFormat="false" ht="15" hidden="false" customHeight="false" outlineLevel="0" collapsed="false">
      <c r="A785" s="16"/>
      <c r="B785" s="17"/>
      <c r="C785" s="18"/>
      <c r="D785" s="7" t="str">
        <f aca="false">IF(B785="","",IFERROR(INDEX(المنتجات!$C$5:$C$64,MATCH(B785,المنتجات!$A$5:$A$64,0)),""))</f>
        <v/>
      </c>
      <c r="E785" s="19"/>
      <c r="F785" s="7" t="str">
        <f aca="false">IF(OR(B785="",D785=""),"",N(C785)*D785*(1-N(E785)))</f>
        <v/>
      </c>
      <c r="G785" s="7" t="str">
        <f aca="false">IF(OR(B785="",D785=""),"",N(C785)*IFERROR(INDEX(المنتجات!$B$5:$B$64,MATCH(B785,المنتجات!$A$5:$A$64,0)),0))</f>
        <v/>
      </c>
      <c r="H785" s="8" t="str">
        <f aca="false">IF(F785="","",F785-G785)</f>
        <v/>
      </c>
    </row>
    <row r="786" customFormat="false" ht="15" hidden="false" customHeight="false" outlineLevel="0" collapsed="false">
      <c r="A786" s="16"/>
      <c r="B786" s="17"/>
      <c r="C786" s="18"/>
      <c r="D786" s="7" t="str">
        <f aca="false">IF(B786="","",IFERROR(INDEX(المنتجات!$C$5:$C$64,MATCH(B786,المنتجات!$A$5:$A$64,0)),""))</f>
        <v/>
      </c>
      <c r="E786" s="19"/>
      <c r="F786" s="7" t="str">
        <f aca="false">IF(OR(B786="",D786=""),"",N(C786)*D786*(1-N(E786)))</f>
        <v/>
      </c>
      <c r="G786" s="7" t="str">
        <f aca="false">IF(OR(B786="",D786=""),"",N(C786)*IFERROR(INDEX(المنتجات!$B$5:$B$64,MATCH(B786,المنتجات!$A$5:$A$64,0)),0))</f>
        <v/>
      </c>
      <c r="H786" s="8" t="str">
        <f aca="false">IF(F786="","",F786-G786)</f>
        <v/>
      </c>
    </row>
    <row r="787" customFormat="false" ht="15" hidden="false" customHeight="false" outlineLevel="0" collapsed="false">
      <c r="A787" s="16"/>
      <c r="B787" s="17"/>
      <c r="C787" s="18"/>
      <c r="D787" s="7" t="str">
        <f aca="false">IF(B787="","",IFERROR(INDEX(المنتجات!$C$5:$C$64,MATCH(B787,المنتجات!$A$5:$A$64,0)),""))</f>
        <v/>
      </c>
      <c r="E787" s="19"/>
      <c r="F787" s="7" t="str">
        <f aca="false">IF(OR(B787="",D787=""),"",N(C787)*D787*(1-N(E787)))</f>
        <v/>
      </c>
      <c r="G787" s="7" t="str">
        <f aca="false">IF(OR(B787="",D787=""),"",N(C787)*IFERROR(INDEX(المنتجات!$B$5:$B$64,MATCH(B787,المنتجات!$A$5:$A$64,0)),0))</f>
        <v/>
      </c>
      <c r="H787" s="8" t="str">
        <f aca="false">IF(F787="","",F787-G787)</f>
        <v/>
      </c>
    </row>
    <row r="788" customFormat="false" ht="15" hidden="false" customHeight="false" outlineLevel="0" collapsed="false">
      <c r="A788" s="16"/>
      <c r="B788" s="17"/>
      <c r="C788" s="18"/>
      <c r="D788" s="7" t="str">
        <f aca="false">IF(B788="","",IFERROR(INDEX(المنتجات!$C$5:$C$64,MATCH(B788,المنتجات!$A$5:$A$64,0)),""))</f>
        <v/>
      </c>
      <c r="E788" s="19"/>
      <c r="F788" s="7" t="str">
        <f aca="false">IF(OR(B788="",D788=""),"",N(C788)*D788*(1-N(E788)))</f>
        <v/>
      </c>
      <c r="G788" s="7" t="str">
        <f aca="false">IF(OR(B788="",D788=""),"",N(C788)*IFERROR(INDEX(المنتجات!$B$5:$B$64,MATCH(B788,المنتجات!$A$5:$A$64,0)),0))</f>
        <v/>
      </c>
      <c r="H788" s="8" t="str">
        <f aca="false">IF(F788="","",F788-G788)</f>
        <v/>
      </c>
    </row>
    <row r="789" customFormat="false" ht="15" hidden="false" customHeight="false" outlineLevel="0" collapsed="false">
      <c r="A789" s="16"/>
      <c r="B789" s="17"/>
      <c r="C789" s="18"/>
      <c r="D789" s="7" t="str">
        <f aca="false">IF(B789="","",IFERROR(INDEX(المنتجات!$C$5:$C$64,MATCH(B789,المنتجات!$A$5:$A$64,0)),""))</f>
        <v/>
      </c>
      <c r="E789" s="19"/>
      <c r="F789" s="7" t="str">
        <f aca="false">IF(OR(B789="",D789=""),"",N(C789)*D789*(1-N(E789)))</f>
        <v/>
      </c>
      <c r="G789" s="7" t="str">
        <f aca="false">IF(OR(B789="",D789=""),"",N(C789)*IFERROR(INDEX(المنتجات!$B$5:$B$64,MATCH(B789,المنتجات!$A$5:$A$64,0)),0))</f>
        <v/>
      </c>
      <c r="H789" s="8" t="str">
        <f aca="false">IF(F789="","",F789-G789)</f>
        <v/>
      </c>
    </row>
    <row r="790" customFormat="false" ht="15" hidden="false" customHeight="false" outlineLevel="0" collapsed="false">
      <c r="A790" s="16"/>
      <c r="B790" s="17"/>
      <c r="C790" s="18"/>
      <c r="D790" s="7" t="str">
        <f aca="false">IF(B790="","",IFERROR(INDEX(المنتجات!$C$5:$C$64,MATCH(B790,المنتجات!$A$5:$A$64,0)),""))</f>
        <v/>
      </c>
      <c r="E790" s="19"/>
      <c r="F790" s="7" t="str">
        <f aca="false">IF(OR(B790="",D790=""),"",N(C790)*D790*(1-N(E790)))</f>
        <v/>
      </c>
      <c r="G790" s="7" t="str">
        <f aca="false">IF(OR(B790="",D790=""),"",N(C790)*IFERROR(INDEX(المنتجات!$B$5:$B$64,MATCH(B790,المنتجات!$A$5:$A$64,0)),0))</f>
        <v/>
      </c>
      <c r="H790" s="8" t="str">
        <f aca="false">IF(F790="","",F790-G790)</f>
        <v/>
      </c>
    </row>
    <row r="791" customFormat="false" ht="15" hidden="false" customHeight="false" outlineLevel="0" collapsed="false">
      <c r="A791" s="16"/>
      <c r="B791" s="17"/>
      <c r="C791" s="18"/>
      <c r="D791" s="7" t="str">
        <f aca="false">IF(B791="","",IFERROR(INDEX(المنتجات!$C$5:$C$64,MATCH(B791,المنتجات!$A$5:$A$64,0)),""))</f>
        <v/>
      </c>
      <c r="E791" s="19"/>
      <c r="F791" s="7" t="str">
        <f aca="false">IF(OR(B791="",D791=""),"",N(C791)*D791*(1-N(E791)))</f>
        <v/>
      </c>
      <c r="G791" s="7" t="str">
        <f aca="false">IF(OR(B791="",D791=""),"",N(C791)*IFERROR(INDEX(المنتجات!$B$5:$B$64,MATCH(B791,المنتجات!$A$5:$A$64,0)),0))</f>
        <v/>
      </c>
      <c r="H791" s="8" t="str">
        <f aca="false">IF(F791="","",F791-G791)</f>
        <v/>
      </c>
    </row>
    <row r="792" customFormat="false" ht="15" hidden="false" customHeight="false" outlineLevel="0" collapsed="false">
      <c r="A792" s="16"/>
      <c r="B792" s="17"/>
      <c r="C792" s="18"/>
      <c r="D792" s="7" t="str">
        <f aca="false">IF(B792="","",IFERROR(INDEX(المنتجات!$C$5:$C$64,MATCH(B792,المنتجات!$A$5:$A$64,0)),""))</f>
        <v/>
      </c>
      <c r="E792" s="19"/>
      <c r="F792" s="7" t="str">
        <f aca="false">IF(OR(B792="",D792=""),"",N(C792)*D792*(1-N(E792)))</f>
        <v/>
      </c>
      <c r="G792" s="7" t="str">
        <f aca="false">IF(OR(B792="",D792=""),"",N(C792)*IFERROR(INDEX(المنتجات!$B$5:$B$64,MATCH(B792,المنتجات!$A$5:$A$64,0)),0))</f>
        <v/>
      </c>
      <c r="H792" s="8" t="str">
        <f aca="false">IF(F792="","",F792-G792)</f>
        <v/>
      </c>
    </row>
    <row r="793" customFormat="false" ht="15" hidden="false" customHeight="false" outlineLevel="0" collapsed="false">
      <c r="A793" s="16"/>
      <c r="B793" s="17"/>
      <c r="C793" s="18"/>
      <c r="D793" s="7" t="str">
        <f aca="false">IF(B793="","",IFERROR(INDEX(المنتجات!$C$5:$C$64,MATCH(B793,المنتجات!$A$5:$A$64,0)),""))</f>
        <v/>
      </c>
      <c r="E793" s="19"/>
      <c r="F793" s="7" t="str">
        <f aca="false">IF(OR(B793="",D793=""),"",N(C793)*D793*(1-N(E793)))</f>
        <v/>
      </c>
      <c r="G793" s="7" t="str">
        <f aca="false">IF(OR(B793="",D793=""),"",N(C793)*IFERROR(INDEX(المنتجات!$B$5:$B$64,MATCH(B793,المنتجات!$A$5:$A$64,0)),0))</f>
        <v/>
      </c>
      <c r="H793" s="8" t="str">
        <f aca="false">IF(F793="","",F793-G793)</f>
        <v/>
      </c>
    </row>
    <row r="794" customFormat="false" ht="15" hidden="false" customHeight="false" outlineLevel="0" collapsed="false">
      <c r="A794" s="16"/>
      <c r="B794" s="17"/>
      <c r="C794" s="18"/>
      <c r="D794" s="7" t="str">
        <f aca="false">IF(B794="","",IFERROR(INDEX(المنتجات!$C$5:$C$64,MATCH(B794,المنتجات!$A$5:$A$64,0)),""))</f>
        <v/>
      </c>
      <c r="E794" s="19"/>
      <c r="F794" s="7" t="str">
        <f aca="false">IF(OR(B794="",D794=""),"",N(C794)*D794*(1-N(E794)))</f>
        <v/>
      </c>
      <c r="G794" s="7" t="str">
        <f aca="false">IF(OR(B794="",D794=""),"",N(C794)*IFERROR(INDEX(المنتجات!$B$5:$B$64,MATCH(B794,المنتجات!$A$5:$A$64,0)),0))</f>
        <v/>
      </c>
      <c r="H794" s="8" t="str">
        <f aca="false">IF(F794="","",F794-G794)</f>
        <v/>
      </c>
    </row>
    <row r="795" customFormat="false" ht="15" hidden="false" customHeight="false" outlineLevel="0" collapsed="false">
      <c r="A795" s="16"/>
      <c r="B795" s="17"/>
      <c r="C795" s="18"/>
      <c r="D795" s="7" t="str">
        <f aca="false">IF(B795="","",IFERROR(INDEX(المنتجات!$C$5:$C$64,MATCH(B795,المنتجات!$A$5:$A$64,0)),""))</f>
        <v/>
      </c>
      <c r="E795" s="19"/>
      <c r="F795" s="7" t="str">
        <f aca="false">IF(OR(B795="",D795=""),"",N(C795)*D795*(1-N(E795)))</f>
        <v/>
      </c>
      <c r="G795" s="7" t="str">
        <f aca="false">IF(OR(B795="",D795=""),"",N(C795)*IFERROR(INDEX(المنتجات!$B$5:$B$64,MATCH(B795,المنتجات!$A$5:$A$64,0)),0))</f>
        <v/>
      </c>
      <c r="H795" s="8" t="str">
        <f aca="false">IF(F795="","",F795-G795)</f>
        <v/>
      </c>
    </row>
    <row r="796" customFormat="false" ht="15" hidden="false" customHeight="false" outlineLevel="0" collapsed="false">
      <c r="A796" s="16"/>
      <c r="B796" s="17"/>
      <c r="C796" s="18"/>
      <c r="D796" s="7" t="str">
        <f aca="false">IF(B796="","",IFERROR(INDEX(المنتجات!$C$5:$C$64,MATCH(B796,المنتجات!$A$5:$A$64,0)),""))</f>
        <v/>
      </c>
      <c r="E796" s="19"/>
      <c r="F796" s="7" t="str">
        <f aca="false">IF(OR(B796="",D796=""),"",N(C796)*D796*(1-N(E796)))</f>
        <v/>
      </c>
      <c r="G796" s="7" t="str">
        <f aca="false">IF(OR(B796="",D796=""),"",N(C796)*IFERROR(INDEX(المنتجات!$B$5:$B$64,MATCH(B796,المنتجات!$A$5:$A$64,0)),0))</f>
        <v/>
      </c>
      <c r="H796" s="8" t="str">
        <f aca="false">IF(F796="","",F796-G796)</f>
        <v/>
      </c>
    </row>
    <row r="797" customFormat="false" ht="15" hidden="false" customHeight="false" outlineLevel="0" collapsed="false">
      <c r="A797" s="16"/>
      <c r="B797" s="17"/>
      <c r="C797" s="18"/>
      <c r="D797" s="7" t="str">
        <f aca="false">IF(B797="","",IFERROR(INDEX(المنتجات!$C$5:$C$64,MATCH(B797,المنتجات!$A$5:$A$64,0)),""))</f>
        <v/>
      </c>
      <c r="E797" s="19"/>
      <c r="F797" s="7" t="str">
        <f aca="false">IF(OR(B797="",D797=""),"",N(C797)*D797*(1-N(E797)))</f>
        <v/>
      </c>
      <c r="G797" s="7" t="str">
        <f aca="false">IF(OR(B797="",D797=""),"",N(C797)*IFERROR(INDEX(المنتجات!$B$5:$B$64,MATCH(B797,المنتجات!$A$5:$A$64,0)),0))</f>
        <v/>
      </c>
      <c r="H797" s="8" t="str">
        <f aca="false">IF(F797="","",F797-G797)</f>
        <v/>
      </c>
    </row>
    <row r="798" customFormat="false" ht="15" hidden="false" customHeight="false" outlineLevel="0" collapsed="false">
      <c r="A798" s="16"/>
      <c r="B798" s="17"/>
      <c r="C798" s="18"/>
      <c r="D798" s="7" t="str">
        <f aca="false">IF(B798="","",IFERROR(INDEX(المنتجات!$C$5:$C$64,MATCH(B798,المنتجات!$A$5:$A$64,0)),""))</f>
        <v/>
      </c>
      <c r="E798" s="19"/>
      <c r="F798" s="7" t="str">
        <f aca="false">IF(OR(B798="",D798=""),"",N(C798)*D798*(1-N(E798)))</f>
        <v/>
      </c>
      <c r="G798" s="7" t="str">
        <f aca="false">IF(OR(B798="",D798=""),"",N(C798)*IFERROR(INDEX(المنتجات!$B$5:$B$64,MATCH(B798,المنتجات!$A$5:$A$64,0)),0))</f>
        <v/>
      </c>
      <c r="H798" s="8" t="str">
        <f aca="false">IF(F798="","",F798-G798)</f>
        <v/>
      </c>
    </row>
    <row r="799" customFormat="false" ht="15" hidden="false" customHeight="false" outlineLevel="0" collapsed="false">
      <c r="A799" s="16"/>
      <c r="B799" s="17"/>
      <c r="C799" s="18"/>
      <c r="D799" s="7" t="str">
        <f aca="false">IF(B799="","",IFERROR(INDEX(المنتجات!$C$5:$C$64,MATCH(B799,المنتجات!$A$5:$A$64,0)),""))</f>
        <v/>
      </c>
      <c r="E799" s="19"/>
      <c r="F799" s="7" t="str">
        <f aca="false">IF(OR(B799="",D799=""),"",N(C799)*D799*(1-N(E799)))</f>
        <v/>
      </c>
      <c r="G799" s="7" t="str">
        <f aca="false">IF(OR(B799="",D799=""),"",N(C799)*IFERROR(INDEX(المنتجات!$B$5:$B$64,MATCH(B799,المنتجات!$A$5:$A$64,0)),0))</f>
        <v/>
      </c>
      <c r="H799" s="8" t="str">
        <f aca="false">IF(F799="","",F799-G799)</f>
        <v/>
      </c>
    </row>
    <row r="800" customFormat="false" ht="15" hidden="false" customHeight="false" outlineLevel="0" collapsed="false">
      <c r="A800" s="16"/>
      <c r="B800" s="17"/>
      <c r="C800" s="18"/>
      <c r="D800" s="7" t="str">
        <f aca="false">IF(B800="","",IFERROR(INDEX(المنتجات!$C$5:$C$64,MATCH(B800,المنتجات!$A$5:$A$64,0)),""))</f>
        <v/>
      </c>
      <c r="E800" s="19"/>
      <c r="F800" s="7" t="str">
        <f aca="false">IF(OR(B800="",D800=""),"",N(C800)*D800*(1-N(E800)))</f>
        <v/>
      </c>
      <c r="G800" s="7" t="str">
        <f aca="false">IF(OR(B800="",D800=""),"",N(C800)*IFERROR(INDEX(المنتجات!$B$5:$B$64,MATCH(B800,المنتجات!$A$5:$A$64,0)),0))</f>
        <v/>
      </c>
      <c r="H800" s="8" t="str">
        <f aca="false">IF(F800="","",F800-G800)</f>
        <v/>
      </c>
    </row>
    <row r="801" customFormat="false" ht="15" hidden="false" customHeight="false" outlineLevel="0" collapsed="false">
      <c r="A801" s="16"/>
      <c r="B801" s="17"/>
      <c r="C801" s="18"/>
      <c r="D801" s="7" t="str">
        <f aca="false">IF(B801="","",IFERROR(INDEX(المنتجات!$C$5:$C$64,MATCH(B801,المنتجات!$A$5:$A$64,0)),""))</f>
        <v/>
      </c>
      <c r="E801" s="19"/>
      <c r="F801" s="7" t="str">
        <f aca="false">IF(OR(B801="",D801=""),"",N(C801)*D801*(1-N(E801)))</f>
        <v/>
      </c>
      <c r="G801" s="7" t="str">
        <f aca="false">IF(OR(B801="",D801=""),"",N(C801)*IFERROR(INDEX(المنتجات!$B$5:$B$64,MATCH(B801,المنتجات!$A$5:$A$64,0)),0))</f>
        <v/>
      </c>
      <c r="H801" s="8" t="str">
        <f aca="false">IF(F801="","",F801-G801)</f>
        <v/>
      </c>
    </row>
    <row r="802" customFormat="false" ht="15" hidden="false" customHeight="false" outlineLevel="0" collapsed="false">
      <c r="A802" s="16"/>
      <c r="B802" s="17"/>
      <c r="C802" s="18"/>
      <c r="D802" s="7" t="str">
        <f aca="false">IF(B802="","",IFERROR(INDEX(المنتجات!$C$5:$C$64,MATCH(B802,المنتجات!$A$5:$A$64,0)),""))</f>
        <v/>
      </c>
      <c r="E802" s="19"/>
      <c r="F802" s="7" t="str">
        <f aca="false">IF(OR(B802="",D802=""),"",N(C802)*D802*(1-N(E802)))</f>
        <v/>
      </c>
      <c r="G802" s="7" t="str">
        <f aca="false">IF(OR(B802="",D802=""),"",N(C802)*IFERROR(INDEX(المنتجات!$B$5:$B$64,MATCH(B802,المنتجات!$A$5:$A$64,0)),0))</f>
        <v/>
      </c>
      <c r="H802" s="8" t="str">
        <f aca="false">IF(F802="","",F802-G802)</f>
        <v/>
      </c>
    </row>
    <row r="803" customFormat="false" ht="15" hidden="false" customHeight="false" outlineLevel="0" collapsed="false">
      <c r="A803" s="16"/>
      <c r="B803" s="17"/>
      <c r="C803" s="18"/>
      <c r="D803" s="7" t="str">
        <f aca="false">IF(B803="","",IFERROR(INDEX(المنتجات!$C$5:$C$64,MATCH(B803,المنتجات!$A$5:$A$64,0)),""))</f>
        <v/>
      </c>
      <c r="E803" s="19"/>
      <c r="F803" s="7" t="str">
        <f aca="false">IF(OR(B803="",D803=""),"",N(C803)*D803*(1-N(E803)))</f>
        <v/>
      </c>
      <c r="G803" s="7" t="str">
        <f aca="false">IF(OR(B803="",D803=""),"",N(C803)*IFERROR(INDEX(المنتجات!$B$5:$B$64,MATCH(B803,المنتجات!$A$5:$A$64,0)),0))</f>
        <v/>
      </c>
      <c r="H803" s="8" t="str">
        <f aca="false">IF(F803="","",F803-G803)</f>
        <v/>
      </c>
    </row>
    <row r="804" customFormat="false" ht="15" hidden="false" customHeight="false" outlineLevel="0" collapsed="false">
      <c r="A804" s="16"/>
      <c r="B804" s="17"/>
      <c r="C804" s="18"/>
      <c r="D804" s="7" t="str">
        <f aca="false">IF(B804="","",IFERROR(INDEX(المنتجات!$C$5:$C$64,MATCH(B804,المنتجات!$A$5:$A$64,0)),""))</f>
        <v/>
      </c>
      <c r="E804" s="19"/>
      <c r="F804" s="7" t="str">
        <f aca="false">IF(OR(B804="",D804=""),"",N(C804)*D804*(1-N(E804)))</f>
        <v/>
      </c>
      <c r="G804" s="7" t="str">
        <f aca="false">IF(OR(B804="",D804=""),"",N(C804)*IFERROR(INDEX(المنتجات!$B$5:$B$64,MATCH(B804,المنتجات!$A$5:$A$64,0)),0))</f>
        <v/>
      </c>
      <c r="H804" s="8" t="str">
        <f aca="false">IF(F804="","",F804-G804)</f>
        <v/>
      </c>
    </row>
    <row r="805" customFormat="false" ht="15" hidden="false" customHeight="false" outlineLevel="0" collapsed="false">
      <c r="A805" s="16"/>
      <c r="B805" s="17"/>
      <c r="C805" s="18"/>
      <c r="D805" s="7" t="str">
        <f aca="false">IF(B805="","",IFERROR(INDEX(المنتجات!$C$5:$C$64,MATCH(B805,المنتجات!$A$5:$A$64,0)),""))</f>
        <v/>
      </c>
      <c r="E805" s="19"/>
      <c r="F805" s="7" t="str">
        <f aca="false">IF(OR(B805="",D805=""),"",N(C805)*D805*(1-N(E805)))</f>
        <v/>
      </c>
      <c r="G805" s="7" t="str">
        <f aca="false">IF(OR(B805="",D805=""),"",N(C805)*IFERROR(INDEX(المنتجات!$B$5:$B$64,MATCH(B805,المنتجات!$A$5:$A$64,0)),0))</f>
        <v/>
      </c>
      <c r="H805" s="8" t="str">
        <f aca="false">IF(F805="","",F805-G805)</f>
        <v/>
      </c>
    </row>
    <row r="806" customFormat="false" ht="15" hidden="false" customHeight="false" outlineLevel="0" collapsed="false">
      <c r="A806" s="16"/>
      <c r="B806" s="17"/>
      <c r="C806" s="18"/>
      <c r="D806" s="7" t="str">
        <f aca="false">IF(B806="","",IFERROR(INDEX(المنتجات!$C$5:$C$64,MATCH(B806,المنتجات!$A$5:$A$64,0)),""))</f>
        <v/>
      </c>
      <c r="E806" s="19"/>
      <c r="F806" s="7" t="str">
        <f aca="false">IF(OR(B806="",D806=""),"",N(C806)*D806*(1-N(E806)))</f>
        <v/>
      </c>
      <c r="G806" s="7" t="str">
        <f aca="false">IF(OR(B806="",D806=""),"",N(C806)*IFERROR(INDEX(المنتجات!$B$5:$B$64,MATCH(B806,المنتجات!$A$5:$A$64,0)),0))</f>
        <v/>
      </c>
      <c r="H806" s="8" t="str">
        <f aca="false">IF(F806="","",F806-G806)</f>
        <v/>
      </c>
    </row>
    <row r="807" customFormat="false" ht="15" hidden="false" customHeight="false" outlineLevel="0" collapsed="false">
      <c r="A807" s="16"/>
      <c r="B807" s="17"/>
      <c r="C807" s="18"/>
      <c r="D807" s="7" t="str">
        <f aca="false">IF(B807="","",IFERROR(INDEX(المنتجات!$C$5:$C$64,MATCH(B807,المنتجات!$A$5:$A$64,0)),""))</f>
        <v/>
      </c>
      <c r="E807" s="19"/>
      <c r="F807" s="7" t="str">
        <f aca="false">IF(OR(B807="",D807=""),"",N(C807)*D807*(1-N(E807)))</f>
        <v/>
      </c>
      <c r="G807" s="7" t="str">
        <f aca="false">IF(OR(B807="",D807=""),"",N(C807)*IFERROR(INDEX(المنتجات!$B$5:$B$64,MATCH(B807,المنتجات!$A$5:$A$64,0)),0))</f>
        <v/>
      </c>
      <c r="H807" s="8" t="str">
        <f aca="false">IF(F807="","",F807-G807)</f>
        <v/>
      </c>
    </row>
    <row r="808" customFormat="false" ht="15" hidden="false" customHeight="false" outlineLevel="0" collapsed="false">
      <c r="A808" s="16"/>
      <c r="B808" s="17"/>
      <c r="C808" s="18"/>
      <c r="D808" s="7" t="str">
        <f aca="false">IF(B808="","",IFERROR(INDEX(المنتجات!$C$5:$C$64,MATCH(B808,المنتجات!$A$5:$A$64,0)),""))</f>
        <v/>
      </c>
      <c r="E808" s="19"/>
      <c r="F808" s="7" t="str">
        <f aca="false">IF(OR(B808="",D808=""),"",N(C808)*D808*(1-N(E808)))</f>
        <v/>
      </c>
      <c r="G808" s="7" t="str">
        <f aca="false">IF(OR(B808="",D808=""),"",N(C808)*IFERROR(INDEX(المنتجات!$B$5:$B$64,MATCH(B808,المنتجات!$A$5:$A$64,0)),0))</f>
        <v/>
      </c>
      <c r="H808" s="8" t="str">
        <f aca="false">IF(F808="","",F808-G808)</f>
        <v/>
      </c>
    </row>
    <row r="809" customFormat="false" ht="15" hidden="false" customHeight="false" outlineLevel="0" collapsed="false">
      <c r="A809" s="16"/>
      <c r="B809" s="17"/>
      <c r="C809" s="18"/>
      <c r="D809" s="7" t="str">
        <f aca="false">IF(B809="","",IFERROR(INDEX(المنتجات!$C$5:$C$64,MATCH(B809,المنتجات!$A$5:$A$64,0)),""))</f>
        <v/>
      </c>
      <c r="E809" s="19"/>
      <c r="F809" s="7" t="str">
        <f aca="false">IF(OR(B809="",D809=""),"",N(C809)*D809*(1-N(E809)))</f>
        <v/>
      </c>
      <c r="G809" s="7" t="str">
        <f aca="false">IF(OR(B809="",D809=""),"",N(C809)*IFERROR(INDEX(المنتجات!$B$5:$B$64,MATCH(B809,المنتجات!$A$5:$A$64,0)),0))</f>
        <v/>
      </c>
      <c r="H809" s="8" t="str">
        <f aca="false">IF(F809="","",F809-G809)</f>
        <v/>
      </c>
    </row>
    <row r="810" customFormat="false" ht="15" hidden="false" customHeight="false" outlineLevel="0" collapsed="false">
      <c r="A810" s="16"/>
      <c r="B810" s="17"/>
      <c r="C810" s="18"/>
      <c r="D810" s="7" t="str">
        <f aca="false">IF(B810="","",IFERROR(INDEX(المنتجات!$C$5:$C$64,MATCH(B810,المنتجات!$A$5:$A$64,0)),""))</f>
        <v/>
      </c>
      <c r="E810" s="19"/>
      <c r="F810" s="7" t="str">
        <f aca="false">IF(OR(B810="",D810=""),"",N(C810)*D810*(1-N(E810)))</f>
        <v/>
      </c>
      <c r="G810" s="7" t="str">
        <f aca="false">IF(OR(B810="",D810=""),"",N(C810)*IFERROR(INDEX(المنتجات!$B$5:$B$64,MATCH(B810,المنتجات!$A$5:$A$64,0)),0))</f>
        <v/>
      </c>
      <c r="H810" s="8" t="str">
        <f aca="false">IF(F810="","",F810-G810)</f>
        <v/>
      </c>
    </row>
    <row r="811" customFormat="false" ht="15" hidden="false" customHeight="false" outlineLevel="0" collapsed="false">
      <c r="A811" s="16"/>
      <c r="B811" s="17"/>
      <c r="C811" s="18"/>
      <c r="D811" s="7" t="str">
        <f aca="false">IF(B811="","",IFERROR(INDEX(المنتجات!$C$5:$C$64,MATCH(B811,المنتجات!$A$5:$A$64,0)),""))</f>
        <v/>
      </c>
      <c r="E811" s="19"/>
      <c r="F811" s="7" t="str">
        <f aca="false">IF(OR(B811="",D811=""),"",N(C811)*D811*(1-N(E811)))</f>
        <v/>
      </c>
      <c r="G811" s="7" t="str">
        <f aca="false">IF(OR(B811="",D811=""),"",N(C811)*IFERROR(INDEX(المنتجات!$B$5:$B$64,MATCH(B811,المنتجات!$A$5:$A$64,0)),0))</f>
        <v/>
      </c>
      <c r="H811" s="8" t="str">
        <f aca="false">IF(F811="","",F811-G811)</f>
        <v/>
      </c>
    </row>
    <row r="812" customFormat="false" ht="15" hidden="false" customHeight="false" outlineLevel="0" collapsed="false">
      <c r="A812" s="16"/>
      <c r="B812" s="17"/>
      <c r="C812" s="18"/>
      <c r="D812" s="7" t="str">
        <f aca="false">IF(B812="","",IFERROR(INDEX(المنتجات!$C$5:$C$64,MATCH(B812,المنتجات!$A$5:$A$64,0)),""))</f>
        <v/>
      </c>
      <c r="E812" s="19"/>
      <c r="F812" s="7" t="str">
        <f aca="false">IF(OR(B812="",D812=""),"",N(C812)*D812*(1-N(E812)))</f>
        <v/>
      </c>
      <c r="G812" s="7" t="str">
        <f aca="false">IF(OR(B812="",D812=""),"",N(C812)*IFERROR(INDEX(المنتجات!$B$5:$B$64,MATCH(B812,المنتجات!$A$5:$A$64,0)),0))</f>
        <v/>
      </c>
      <c r="H812" s="8" t="str">
        <f aca="false">IF(F812="","",F812-G812)</f>
        <v/>
      </c>
    </row>
    <row r="813" customFormat="false" ht="15" hidden="false" customHeight="false" outlineLevel="0" collapsed="false">
      <c r="A813" s="16"/>
      <c r="B813" s="17"/>
      <c r="C813" s="18"/>
      <c r="D813" s="7" t="str">
        <f aca="false">IF(B813="","",IFERROR(INDEX(المنتجات!$C$5:$C$64,MATCH(B813,المنتجات!$A$5:$A$64,0)),""))</f>
        <v/>
      </c>
      <c r="E813" s="19"/>
      <c r="F813" s="7" t="str">
        <f aca="false">IF(OR(B813="",D813=""),"",N(C813)*D813*(1-N(E813)))</f>
        <v/>
      </c>
      <c r="G813" s="7" t="str">
        <f aca="false">IF(OR(B813="",D813=""),"",N(C813)*IFERROR(INDEX(المنتجات!$B$5:$B$64,MATCH(B813,المنتجات!$A$5:$A$64,0)),0))</f>
        <v/>
      </c>
      <c r="H813" s="8" t="str">
        <f aca="false">IF(F813="","",F813-G813)</f>
        <v/>
      </c>
    </row>
    <row r="814" customFormat="false" ht="15" hidden="false" customHeight="false" outlineLevel="0" collapsed="false">
      <c r="A814" s="16"/>
      <c r="B814" s="17"/>
      <c r="C814" s="18"/>
      <c r="D814" s="7" t="str">
        <f aca="false">IF(B814="","",IFERROR(INDEX(المنتجات!$C$5:$C$64,MATCH(B814,المنتجات!$A$5:$A$64,0)),""))</f>
        <v/>
      </c>
      <c r="E814" s="19"/>
      <c r="F814" s="7" t="str">
        <f aca="false">IF(OR(B814="",D814=""),"",N(C814)*D814*(1-N(E814)))</f>
        <v/>
      </c>
      <c r="G814" s="7" t="str">
        <f aca="false">IF(OR(B814="",D814=""),"",N(C814)*IFERROR(INDEX(المنتجات!$B$5:$B$64,MATCH(B814,المنتجات!$A$5:$A$64,0)),0))</f>
        <v/>
      </c>
      <c r="H814" s="8" t="str">
        <f aca="false">IF(F814="","",F814-G814)</f>
        <v/>
      </c>
    </row>
    <row r="815" customFormat="false" ht="15" hidden="false" customHeight="false" outlineLevel="0" collapsed="false">
      <c r="A815" s="16"/>
      <c r="B815" s="17"/>
      <c r="C815" s="18"/>
      <c r="D815" s="7" t="str">
        <f aca="false">IF(B815="","",IFERROR(INDEX(المنتجات!$C$5:$C$64,MATCH(B815,المنتجات!$A$5:$A$64,0)),""))</f>
        <v/>
      </c>
      <c r="E815" s="19"/>
      <c r="F815" s="7" t="str">
        <f aca="false">IF(OR(B815="",D815=""),"",N(C815)*D815*(1-N(E815)))</f>
        <v/>
      </c>
      <c r="G815" s="7" t="str">
        <f aca="false">IF(OR(B815="",D815=""),"",N(C815)*IFERROR(INDEX(المنتجات!$B$5:$B$64,MATCH(B815,المنتجات!$A$5:$A$64,0)),0))</f>
        <v/>
      </c>
      <c r="H815" s="8" t="str">
        <f aca="false">IF(F815="","",F815-G815)</f>
        <v/>
      </c>
    </row>
    <row r="816" customFormat="false" ht="15" hidden="false" customHeight="false" outlineLevel="0" collapsed="false">
      <c r="A816" s="16"/>
      <c r="B816" s="17"/>
      <c r="C816" s="18"/>
      <c r="D816" s="7" t="str">
        <f aca="false">IF(B816="","",IFERROR(INDEX(المنتجات!$C$5:$C$64,MATCH(B816,المنتجات!$A$5:$A$64,0)),""))</f>
        <v/>
      </c>
      <c r="E816" s="19"/>
      <c r="F816" s="7" t="str">
        <f aca="false">IF(OR(B816="",D816=""),"",N(C816)*D816*(1-N(E816)))</f>
        <v/>
      </c>
      <c r="G816" s="7" t="str">
        <f aca="false">IF(OR(B816="",D816=""),"",N(C816)*IFERROR(INDEX(المنتجات!$B$5:$B$64,MATCH(B816,المنتجات!$A$5:$A$64,0)),0))</f>
        <v/>
      </c>
      <c r="H816" s="8" t="str">
        <f aca="false">IF(F816="","",F816-G816)</f>
        <v/>
      </c>
    </row>
    <row r="817" customFormat="false" ht="15" hidden="false" customHeight="false" outlineLevel="0" collapsed="false">
      <c r="A817" s="16"/>
      <c r="B817" s="17"/>
      <c r="C817" s="18"/>
      <c r="D817" s="7" t="str">
        <f aca="false">IF(B817="","",IFERROR(INDEX(المنتجات!$C$5:$C$64,MATCH(B817,المنتجات!$A$5:$A$64,0)),""))</f>
        <v/>
      </c>
      <c r="E817" s="19"/>
      <c r="F817" s="7" t="str">
        <f aca="false">IF(OR(B817="",D817=""),"",N(C817)*D817*(1-N(E817)))</f>
        <v/>
      </c>
      <c r="G817" s="7" t="str">
        <f aca="false">IF(OR(B817="",D817=""),"",N(C817)*IFERROR(INDEX(المنتجات!$B$5:$B$64,MATCH(B817,المنتجات!$A$5:$A$64,0)),0))</f>
        <v/>
      </c>
      <c r="H817" s="8" t="str">
        <f aca="false">IF(F817="","",F817-G817)</f>
        <v/>
      </c>
    </row>
    <row r="818" customFormat="false" ht="15" hidden="false" customHeight="false" outlineLevel="0" collapsed="false">
      <c r="A818" s="16"/>
      <c r="B818" s="17"/>
      <c r="C818" s="18"/>
      <c r="D818" s="7" t="str">
        <f aca="false">IF(B818="","",IFERROR(INDEX(المنتجات!$C$5:$C$64,MATCH(B818,المنتجات!$A$5:$A$64,0)),""))</f>
        <v/>
      </c>
      <c r="E818" s="19"/>
      <c r="F818" s="7" t="str">
        <f aca="false">IF(OR(B818="",D818=""),"",N(C818)*D818*(1-N(E818)))</f>
        <v/>
      </c>
      <c r="G818" s="7" t="str">
        <f aca="false">IF(OR(B818="",D818=""),"",N(C818)*IFERROR(INDEX(المنتجات!$B$5:$B$64,MATCH(B818,المنتجات!$A$5:$A$64,0)),0))</f>
        <v/>
      </c>
      <c r="H818" s="8" t="str">
        <f aca="false">IF(F818="","",F818-G818)</f>
        <v/>
      </c>
    </row>
    <row r="819" customFormat="false" ht="15" hidden="false" customHeight="false" outlineLevel="0" collapsed="false">
      <c r="A819" s="16"/>
      <c r="B819" s="17"/>
      <c r="C819" s="18"/>
      <c r="D819" s="7" t="str">
        <f aca="false">IF(B819="","",IFERROR(INDEX(المنتجات!$C$5:$C$64,MATCH(B819,المنتجات!$A$5:$A$64,0)),""))</f>
        <v/>
      </c>
      <c r="E819" s="19"/>
      <c r="F819" s="7" t="str">
        <f aca="false">IF(OR(B819="",D819=""),"",N(C819)*D819*(1-N(E819)))</f>
        <v/>
      </c>
      <c r="G819" s="7" t="str">
        <f aca="false">IF(OR(B819="",D819=""),"",N(C819)*IFERROR(INDEX(المنتجات!$B$5:$B$64,MATCH(B819,المنتجات!$A$5:$A$64,0)),0))</f>
        <v/>
      </c>
      <c r="H819" s="8" t="str">
        <f aca="false">IF(F819="","",F819-G819)</f>
        <v/>
      </c>
    </row>
    <row r="820" customFormat="false" ht="15" hidden="false" customHeight="false" outlineLevel="0" collapsed="false">
      <c r="A820" s="16"/>
      <c r="B820" s="17"/>
      <c r="C820" s="18"/>
      <c r="D820" s="7" t="str">
        <f aca="false">IF(B820="","",IFERROR(INDEX(المنتجات!$C$5:$C$64,MATCH(B820,المنتجات!$A$5:$A$64,0)),""))</f>
        <v/>
      </c>
      <c r="E820" s="19"/>
      <c r="F820" s="7" t="str">
        <f aca="false">IF(OR(B820="",D820=""),"",N(C820)*D820*(1-N(E820)))</f>
        <v/>
      </c>
      <c r="G820" s="7" t="str">
        <f aca="false">IF(OR(B820="",D820=""),"",N(C820)*IFERROR(INDEX(المنتجات!$B$5:$B$64,MATCH(B820,المنتجات!$A$5:$A$64,0)),0))</f>
        <v/>
      </c>
      <c r="H820" s="8" t="str">
        <f aca="false">IF(F820="","",F820-G820)</f>
        <v/>
      </c>
    </row>
    <row r="821" customFormat="false" ht="15" hidden="false" customHeight="false" outlineLevel="0" collapsed="false">
      <c r="A821" s="16"/>
      <c r="B821" s="17"/>
      <c r="C821" s="18"/>
      <c r="D821" s="7" t="str">
        <f aca="false">IF(B821="","",IFERROR(INDEX(المنتجات!$C$5:$C$64,MATCH(B821,المنتجات!$A$5:$A$64,0)),""))</f>
        <v/>
      </c>
      <c r="E821" s="19"/>
      <c r="F821" s="7" t="str">
        <f aca="false">IF(OR(B821="",D821=""),"",N(C821)*D821*(1-N(E821)))</f>
        <v/>
      </c>
      <c r="G821" s="7" t="str">
        <f aca="false">IF(OR(B821="",D821=""),"",N(C821)*IFERROR(INDEX(المنتجات!$B$5:$B$64,MATCH(B821,المنتجات!$A$5:$A$64,0)),0))</f>
        <v/>
      </c>
      <c r="H821" s="8" t="str">
        <f aca="false">IF(F821="","",F821-G821)</f>
        <v/>
      </c>
    </row>
    <row r="822" customFormat="false" ht="15" hidden="false" customHeight="false" outlineLevel="0" collapsed="false">
      <c r="A822" s="16"/>
      <c r="B822" s="17"/>
      <c r="C822" s="18"/>
      <c r="D822" s="7" t="str">
        <f aca="false">IF(B822="","",IFERROR(INDEX(المنتجات!$C$5:$C$64,MATCH(B822,المنتجات!$A$5:$A$64,0)),""))</f>
        <v/>
      </c>
      <c r="E822" s="19"/>
      <c r="F822" s="7" t="str">
        <f aca="false">IF(OR(B822="",D822=""),"",N(C822)*D822*(1-N(E822)))</f>
        <v/>
      </c>
      <c r="G822" s="7" t="str">
        <f aca="false">IF(OR(B822="",D822=""),"",N(C822)*IFERROR(INDEX(المنتجات!$B$5:$B$64,MATCH(B822,المنتجات!$A$5:$A$64,0)),0))</f>
        <v/>
      </c>
      <c r="H822" s="8" t="str">
        <f aca="false">IF(F822="","",F822-G822)</f>
        <v/>
      </c>
    </row>
    <row r="823" customFormat="false" ht="15" hidden="false" customHeight="false" outlineLevel="0" collapsed="false">
      <c r="A823" s="16"/>
      <c r="B823" s="17"/>
      <c r="C823" s="18"/>
      <c r="D823" s="7" t="str">
        <f aca="false">IF(B823="","",IFERROR(INDEX(المنتجات!$C$5:$C$64,MATCH(B823,المنتجات!$A$5:$A$64,0)),""))</f>
        <v/>
      </c>
      <c r="E823" s="19"/>
      <c r="F823" s="7" t="str">
        <f aca="false">IF(OR(B823="",D823=""),"",N(C823)*D823*(1-N(E823)))</f>
        <v/>
      </c>
      <c r="G823" s="7" t="str">
        <f aca="false">IF(OR(B823="",D823=""),"",N(C823)*IFERROR(INDEX(المنتجات!$B$5:$B$64,MATCH(B823,المنتجات!$A$5:$A$64,0)),0))</f>
        <v/>
      </c>
      <c r="H823" s="8" t="str">
        <f aca="false">IF(F823="","",F823-G823)</f>
        <v/>
      </c>
    </row>
    <row r="824" customFormat="false" ht="15" hidden="false" customHeight="false" outlineLevel="0" collapsed="false">
      <c r="A824" s="16"/>
      <c r="B824" s="17"/>
      <c r="C824" s="18"/>
      <c r="D824" s="7" t="str">
        <f aca="false">IF(B824="","",IFERROR(INDEX(المنتجات!$C$5:$C$64,MATCH(B824,المنتجات!$A$5:$A$64,0)),""))</f>
        <v/>
      </c>
      <c r="E824" s="19"/>
      <c r="F824" s="7" t="str">
        <f aca="false">IF(OR(B824="",D824=""),"",N(C824)*D824*(1-N(E824)))</f>
        <v/>
      </c>
      <c r="G824" s="7" t="str">
        <f aca="false">IF(OR(B824="",D824=""),"",N(C824)*IFERROR(INDEX(المنتجات!$B$5:$B$64,MATCH(B824,المنتجات!$A$5:$A$64,0)),0))</f>
        <v/>
      </c>
      <c r="H824" s="8" t="str">
        <f aca="false">IF(F824="","",F824-G824)</f>
        <v/>
      </c>
    </row>
    <row r="825" customFormat="false" ht="15" hidden="false" customHeight="false" outlineLevel="0" collapsed="false">
      <c r="A825" s="16"/>
      <c r="B825" s="17"/>
      <c r="C825" s="18"/>
      <c r="D825" s="7" t="str">
        <f aca="false">IF(B825="","",IFERROR(INDEX(المنتجات!$C$5:$C$64,MATCH(B825,المنتجات!$A$5:$A$64,0)),""))</f>
        <v/>
      </c>
      <c r="E825" s="19"/>
      <c r="F825" s="7" t="str">
        <f aca="false">IF(OR(B825="",D825=""),"",N(C825)*D825*(1-N(E825)))</f>
        <v/>
      </c>
      <c r="G825" s="7" t="str">
        <f aca="false">IF(OR(B825="",D825=""),"",N(C825)*IFERROR(INDEX(المنتجات!$B$5:$B$64,MATCH(B825,المنتجات!$A$5:$A$64,0)),0))</f>
        <v/>
      </c>
      <c r="H825" s="8" t="str">
        <f aca="false">IF(F825="","",F825-G825)</f>
        <v/>
      </c>
    </row>
    <row r="826" customFormat="false" ht="15" hidden="false" customHeight="false" outlineLevel="0" collapsed="false">
      <c r="A826" s="16"/>
      <c r="B826" s="17"/>
      <c r="C826" s="18"/>
      <c r="D826" s="7" t="str">
        <f aca="false">IF(B826="","",IFERROR(INDEX(المنتجات!$C$5:$C$64,MATCH(B826,المنتجات!$A$5:$A$64,0)),""))</f>
        <v/>
      </c>
      <c r="E826" s="19"/>
      <c r="F826" s="7" t="str">
        <f aca="false">IF(OR(B826="",D826=""),"",N(C826)*D826*(1-N(E826)))</f>
        <v/>
      </c>
      <c r="G826" s="7" t="str">
        <f aca="false">IF(OR(B826="",D826=""),"",N(C826)*IFERROR(INDEX(المنتجات!$B$5:$B$64,MATCH(B826,المنتجات!$A$5:$A$64,0)),0))</f>
        <v/>
      </c>
      <c r="H826" s="8" t="str">
        <f aca="false">IF(F826="","",F826-G826)</f>
        <v/>
      </c>
    </row>
    <row r="827" customFormat="false" ht="15" hidden="false" customHeight="false" outlineLevel="0" collapsed="false">
      <c r="A827" s="16"/>
      <c r="B827" s="17"/>
      <c r="C827" s="18"/>
      <c r="D827" s="7" t="str">
        <f aca="false">IF(B827="","",IFERROR(INDEX(المنتجات!$C$5:$C$64,MATCH(B827,المنتجات!$A$5:$A$64,0)),""))</f>
        <v/>
      </c>
      <c r="E827" s="19"/>
      <c r="F827" s="7" t="str">
        <f aca="false">IF(OR(B827="",D827=""),"",N(C827)*D827*(1-N(E827)))</f>
        <v/>
      </c>
      <c r="G827" s="7" t="str">
        <f aca="false">IF(OR(B827="",D827=""),"",N(C827)*IFERROR(INDEX(المنتجات!$B$5:$B$64,MATCH(B827,المنتجات!$A$5:$A$64,0)),0))</f>
        <v/>
      </c>
      <c r="H827" s="8" t="str">
        <f aca="false">IF(F827="","",F827-G827)</f>
        <v/>
      </c>
    </row>
    <row r="828" customFormat="false" ht="15" hidden="false" customHeight="false" outlineLevel="0" collapsed="false">
      <c r="A828" s="16"/>
      <c r="B828" s="17"/>
      <c r="C828" s="18"/>
      <c r="D828" s="7" t="str">
        <f aca="false">IF(B828="","",IFERROR(INDEX(المنتجات!$C$5:$C$64,MATCH(B828,المنتجات!$A$5:$A$64,0)),""))</f>
        <v/>
      </c>
      <c r="E828" s="19"/>
      <c r="F828" s="7" t="str">
        <f aca="false">IF(OR(B828="",D828=""),"",N(C828)*D828*(1-N(E828)))</f>
        <v/>
      </c>
      <c r="G828" s="7" t="str">
        <f aca="false">IF(OR(B828="",D828=""),"",N(C828)*IFERROR(INDEX(المنتجات!$B$5:$B$64,MATCH(B828,المنتجات!$A$5:$A$64,0)),0))</f>
        <v/>
      </c>
      <c r="H828" s="8" t="str">
        <f aca="false">IF(F828="","",F828-G828)</f>
        <v/>
      </c>
    </row>
    <row r="829" customFormat="false" ht="15" hidden="false" customHeight="false" outlineLevel="0" collapsed="false">
      <c r="A829" s="16"/>
      <c r="B829" s="17"/>
      <c r="C829" s="18"/>
      <c r="D829" s="7" t="str">
        <f aca="false">IF(B829="","",IFERROR(INDEX(المنتجات!$C$5:$C$64,MATCH(B829,المنتجات!$A$5:$A$64,0)),""))</f>
        <v/>
      </c>
      <c r="E829" s="19"/>
      <c r="F829" s="7" t="str">
        <f aca="false">IF(OR(B829="",D829=""),"",N(C829)*D829*(1-N(E829)))</f>
        <v/>
      </c>
      <c r="G829" s="7" t="str">
        <f aca="false">IF(OR(B829="",D829=""),"",N(C829)*IFERROR(INDEX(المنتجات!$B$5:$B$64,MATCH(B829,المنتجات!$A$5:$A$64,0)),0))</f>
        <v/>
      </c>
      <c r="H829" s="8" t="str">
        <f aca="false">IF(F829="","",F829-G829)</f>
        <v/>
      </c>
    </row>
    <row r="830" customFormat="false" ht="15" hidden="false" customHeight="false" outlineLevel="0" collapsed="false">
      <c r="A830" s="16"/>
      <c r="B830" s="17"/>
      <c r="C830" s="18"/>
      <c r="D830" s="7" t="str">
        <f aca="false">IF(B830="","",IFERROR(INDEX(المنتجات!$C$5:$C$64,MATCH(B830,المنتجات!$A$5:$A$64,0)),""))</f>
        <v/>
      </c>
      <c r="E830" s="19"/>
      <c r="F830" s="7" t="str">
        <f aca="false">IF(OR(B830="",D830=""),"",N(C830)*D830*(1-N(E830)))</f>
        <v/>
      </c>
      <c r="G830" s="7" t="str">
        <f aca="false">IF(OR(B830="",D830=""),"",N(C830)*IFERROR(INDEX(المنتجات!$B$5:$B$64,MATCH(B830,المنتجات!$A$5:$A$64,0)),0))</f>
        <v/>
      </c>
      <c r="H830" s="8" t="str">
        <f aca="false">IF(F830="","",F830-G830)</f>
        <v/>
      </c>
    </row>
    <row r="831" customFormat="false" ht="15" hidden="false" customHeight="false" outlineLevel="0" collapsed="false">
      <c r="A831" s="16"/>
      <c r="B831" s="17"/>
      <c r="C831" s="18"/>
      <c r="D831" s="7" t="str">
        <f aca="false">IF(B831="","",IFERROR(INDEX(المنتجات!$C$5:$C$64,MATCH(B831,المنتجات!$A$5:$A$64,0)),""))</f>
        <v/>
      </c>
      <c r="E831" s="19"/>
      <c r="F831" s="7" t="str">
        <f aca="false">IF(OR(B831="",D831=""),"",N(C831)*D831*(1-N(E831)))</f>
        <v/>
      </c>
      <c r="G831" s="7" t="str">
        <f aca="false">IF(OR(B831="",D831=""),"",N(C831)*IFERROR(INDEX(المنتجات!$B$5:$B$64,MATCH(B831,المنتجات!$A$5:$A$64,0)),0))</f>
        <v/>
      </c>
      <c r="H831" s="8" t="str">
        <f aca="false">IF(F831="","",F831-G831)</f>
        <v/>
      </c>
    </row>
    <row r="832" customFormat="false" ht="15" hidden="false" customHeight="false" outlineLevel="0" collapsed="false">
      <c r="A832" s="16"/>
      <c r="B832" s="17"/>
      <c r="C832" s="18"/>
      <c r="D832" s="7" t="str">
        <f aca="false">IF(B832="","",IFERROR(INDEX(المنتجات!$C$5:$C$64,MATCH(B832,المنتجات!$A$5:$A$64,0)),""))</f>
        <v/>
      </c>
      <c r="E832" s="19"/>
      <c r="F832" s="7" t="str">
        <f aca="false">IF(OR(B832="",D832=""),"",N(C832)*D832*(1-N(E832)))</f>
        <v/>
      </c>
      <c r="G832" s="7" t="str">
        <f aca="false">IF(OR(B832="",D832=""),"",N(C832)*IFERROR(INDEX(المنتجات!$B$5:$B$64,MATCH(B832,المنتجات!$A$5:$A$64,0)),0))</f>
        <v/>
      </c>
      <c r="H832" s="8" t="str">
        <f aca="false">IF(F832="","",F832-G832)</f>
        <v/>
      </c>
    </row>
    <row r="833" customFormat="false" ht="15" hidden="false" customHeight="false" outlineLevel="0" collapsed="false">
      <c r="A833" s="16"/>
      <c r="B833" s="17"/>
      <c r="C833" s="18"/>
      <c r="D833" s="7" t="str">
        <f aca="false">IF(B833="","",IFERROR(INDEX(المنتجات!$C$5:$C$64,MATCH(B833,المنتجات!$A$5:$A$64,0)),""))</f>
        <v/>
      </c>
      <c r="E833" s="19"/>
      <c r="F833" s="7" t="str">
        <f aca="false">IF(OR(B833="",D833=""),"",N(C833)*D833*(1-N(E833)))</f>
        <v/>
      </c>
      <c r="G833" s="7" t="str">
        <f aca="false">IF(OR(B833="",D833=""),"",N(C833)*IFERROR(INDEX(المنتجات!$B$5:$B$64,MATCH(B833,المنتجات!$A$5:$A$64,0)),0))</f>
        <v/>
      </c>
      <c r="H833" s="8" t="str">
        <f aca="false">IF(F833="","",F833-G833)</f>
        <v/>
      </c>
    </row>
    <row r="834" customFormat="false" ht="15" hidden="false" customHeight="false" outlineLevel="0" collapsed="false">
      <c r="A834" s="16"/>
      <c r="B834" s="17"/>
      <c r="C834" s="18"/>
      <c r="D834" s="7" t="str">
        <f aca="false">IF(B834="","",IFERROR(INDEX(المنتجات!$C$5:$C$64,MATCH(B834,المنتجات!$A$5:$A$64,0)),""))</f>
        <v/>
      </c>
      <c r="E834" s="19"/>
      <c r="F834" s="7" t="str">
        <f aca="false">IF(OR(B834="",D834=""),"",N(C834)*D834*(1-N(E834)))</f>
        <v/>
      </c>
      <c r="G834" s="7" t="str">
        <f aca="false">IF(OR(B834="",D834=""),"",N(C834)*IFERROR(INDEX(المنتجات!$B$5:$B$64,MATCH(B834,المنتجات!$A$5:$A$64,0)),0))</f>
        <v/>
      </c>
      <c r="H834" s="8" t="str">
        <f aca="false">IF(F834="","",F834-G834)</f>
        <v/>
      </c>
    </row>
    <row r="835" customFormat="false" ht="15" hidden="false" customHeight="false" outlineLevel="0" collapsed="false">
      <c r="A835" s="16"/>
      <c r="B835" s="17"/>
      <c r="C835" s="18"/>
      <c r="D835" s="7" t="str">
        <f aca="false">IF(B835="","",IFERROR(INDEX(المنتجات!$C$5:$C$64,MATCH(B835,المنتجات!$A$5:$A$64,0)),""))</f>
        <v/>
      </c>
      <c r="E835" s="19"/>
      <c r="F835" s="7" t="str">
        <f aca="false">IF(OR(B835="",D835=""),"",N(C835)*D835*(1-N(E835)))</f>
        <v/>
      </c>
      <c r="G835" s="7" t="str">
        <f aca="false">IF(OR(B835="",D835=""),"",N(C835)*IFERROR(INDEX(المنتجات!$B$5:$B$64,MATCH(B835,المنتجات!$A$5:$A$64,0)),0))</f>
        <v/>
      </c>
      <c r="H835" s="8" t="str">
        <f aca="false">IF(F835="","",F835-G835)</f>
        <v/>
      </c>
    </row>
    <row r="836" customFormat="false" ht="15" hidden="false" customHeight="false" outlineLevel="0" collapsed="false">
      <c r="A836" s="16"/>
      <c r="B836" s="17"/>
      <c r="C836" s="18"/>
      <c r="D836" s="7" t="str">
        <f aca="false">IF(B836="","",IFERROR(INDEX(المنتجات!$C$5:$C$64,MATCH(B836,المنتجات!$A$5:$A$64,0)),""))</f>
        <v/>
      </c>
      <c r="E836" s="19"/>
      <c r="F836" s="7" t="str">
        <f aca="false">IF(OR(B836="",D836=""),"",N(C836)*D836*(1-N(E836)))</f>
        <v/>
      </c>
      <c r="G836" s="7" t="str">
        <f aca="false">IF(OR(B836="",D836=""),"",N(C836)*IFERROR(INDEX(المنتجات!$B$5:$B$64,MATCH(B836,المنتجات!$A$5:$A$64,0)),0))</f>
        <v/>
      </c>
      <c r="H836" s="8" t="str">
        <f aca="false">IF(F836="","",F836-G836)</f>
        <v/>
      </c>
    </row>
    <row r="837" customFormat="false" ht="15" hidden="false" customHeight="false" outlineLevel="0" collapsed="false">
      <c r="A837" s="16"/>
      <c r="B837" s="17"/>
      <c r="C837" s="18"/>
      <c r="D837" s="7" t="str">
        <f aca="false">IF(B837="","",IFERROR(INDEX(المنتجات!$C$5:$C$64,MATCH(B837,المنتجات!$A$5:$A$64,0)),""))</f>
        <v/>
      </c>
      <c r="E837" s="19"/>
      <c r="F837" s="7" t="str">
        <f aca="false">IF(OR(B837="",D837=""),"",N(C837)*D837*(1-N(E837)))</f>
        <v/>
      </c>
      <c r="G837" s="7" t="str">
        <f aca="false">IF(OR(B837="",D837=""),"",N(C837)*IFERROR(INDEX(المنتجات!$B$5:$B$64,MATCH(B837,المنتجات!$A$5:$A$64,0)),0))</f>
        <v/>
      </c>
      <c r="H837" s="8" t="str">
        <f aca="false">IF(F837="","",F837-G837)</f>
        <v/>
      </c>
    </row>
    <row r="838" customFormat="false" ht="15" hidden="false" customHeight="false" outlineLevel="0" collapsed="false">
      <c r="A838" s="16"/>
      <c r="B838" s="17"/>
      <c r="C838" s="18"/>
      <c r="D838" s="7" t="str">
        <f aca="false">IF(B838="","",IFERROR(INDEX(المنتجات!$C$5:$C$64,MATCH(B838,المنتجات!$A$5:$A$64,0)),""))</f>
        <v/>
      </c>
      <c r="E838" s="19"/>
      <c r="F838" s="7" t="str">
        <f aca="false">IF(OR(B838="",D838=""),"",N(C838)*D838*(1-N(E838)))</f>
        <v/>
      </c>
      <c r="G838" s="7" t="str">
        <f aca="false">IF(OR(B838="",D838=""),"",N(C838)*IFERROR(INDEX(المنتجات!$B$5:$B$64,MATCH(B838,المنتجات!$A$5:$A$64,0)),0))</f>
        <v/>
      </c>
      <c r="H838" s="8" t="str">
        <f aca="false">IF(F838="","",F838-G838)</f>
        <v/>
      </c>
    </row>
    <row r="839" customFormat="false" ht="15" hidden="false" customHeight="false" outlineLevel="0" collapsed="false">
      <c r="A839" s="16"/>
      <c r="B839" s="17"/>
      <c r="C839" s="18"/>
      <c r="D839" s="7" t="str">
        <f aca="false">IF(B839="","",IFERROR(INDEX(المنتجات!$C$5:$C$64,MATCH(B839,المنتجات!$A$5:$A$64,0)),""))</f>
        <v/>
      </c>
      <c r="E839" s="19"/>
      <c r="F839" s="7" t="str">
        <f aca="false">IF(OR(B839="",D839=""),"",N(C839)*D839*(1-N(E839)))</f>
        <v/>
      </c>
      <c r="G839" s="7" t="str">
        <f aca="false">IF(OR(B839="",D839=""),"",N(C839)*IFERROR(INDEX(المنتجات!$B$5:$B$64,MATCH(B839,المنتجات!$A$5:$A$64,0)),0))</f>
        <v/>
      </c>
      <c r="H839" s="8" t="str">
        <f aca="false">IF(F839="","",F839-G839)</f>
        <v/>
      </c>
    </row>
    <row r="840" customFormat="false" ht="15" hidden="false" customHeight="false" outlineLevel="0" collapsed="false">
      <c r="A840" s="16"/>
      <c r="B840" s="17"/>
      <c r="C840" s="18"/>
      <c r="D840" s="7" t="str">
        <f aca="false">IF(B840="","",IFERROR(INDEX(المنتجات!$C$5:$C$64,MATCH(B840,المنتجات!$A$5:$A$64,0)),""))</f>
        <v/>
      </c>
      <c r="E840" s="19"/>
      <c r="F840" s="7" t="str">
        <f aca="false">IF(OR(B840="",D840=""),"",N(C840)*D840*(1-N(E840)))</f>
        <v/>
      </c>
      <c r="G840" s="7" t="str">
        <f aca="false">IF(OR(B840="",D840=""),"",N(C840)*IFERROR(INDEX(المنتجات!$B$5:$B$64,MATCH(B840,المنتجات!$A$5:$A$64,0)),0))</f>
        <v/>
      </c>
      <c r="H840" s="8" t="str">
        <f aca="false">IF(F840="","",F840-G840)</f>
        <v/>
      </c>
    </row>
    <row r="841" customFormat="false" ht="15" hidden="false" customHeight="false" outlineLevel="0" collapsed="false">
      <c r="A841" s="16"/>
      <c r="B841" s="17"/>
      <c r="C841" s="18"/>
      <c r="D841" s="7" t="str">
        <f aca="false">IF(B841="","",IFERROR(INDEX(المنتجات!$C$5:$C$64,MATCH(B841,المنتجات!$A$5:$A$64,0)),""))</f>
        <v/>
      </c>
      <c r="E841" s="19"/>
      <c r="F841" s="7" t="str">
        <f aca="false">IF(OR(B841="",D841=""),"",N(C841)*D841*(1-N(E841)))</f>
        <v/>
      </c>
      <c r="G841" s="7" t="str">
        <f aca="false">IF(OR(B841="",D841=""),"",N(C841)*IFERROR(INDEX(المنتجات!$B$5:$B$64,MATCH(B841,المنتجات!$A$5:$A$64,0)),0))</f>
        <v/>
      </c>
      <c r="H841" s="8" t="str">
        <f aca="false">IF(F841="","",F841-G841)</f>
        <v/>
      </c>
    </row>
    <row r="842" customFormat="false" ht="15" hidden="false" customHeight="false" outlineLevel="0" collapsed="false">
      <c r="A842" s="16"/>
      <c r="B842" s="17"/>
      <c r="C842" s="18"/>
      <c r="D842" s="7" t="str">
        <f aca="false">IF(B842="","",IFERROR(INDEX(المنتجات!$C$5:$C$64,MATCH(B842,المنتجات!$A$5:$A$64,0)),""))</f>
        <v/>
      </c>
      <c r="E842" s="19"/>
      <c r="F842" s="7" t="str">
        <f aca="false">IF(OR(B842="",D842=""),"",N(C842)*D842*(1-N(E842)))</f>
        <v/>
      </c>
      <c r="G842" s="7" t="str">
        <f aca="false">IF(OR(B842="",D842=""),"",N(C842)*IFERROR(INDEX(المنتجات!$B$5:$B$64,MATCH(B842,المنتجات!$A$5:$A$64,0)),0))</f>
        <v/>
      </c>
      <c r="H842" s="8" t="str">
        <f aca="false">IF(F842="","",F842-G842)</f>
        <v/>
      </c>
    </row>
    <row r="843" customFormat="false" ht="15" hidden="false" customHeight="false" outlineLevel="0" collapsed="false">
      <c r="A843" s="16"/>
      <c r="B843" s="17"/>
      <c r="C843" s="18"/>
      <c r="D843" s="7" t="str">
        <f aca="false">IF(B843="","",IFERROR(INDEX(المنتجات!$C$5:$C$64,MATCH(B843,المنتجات!$A$5:$A$64,0)),""))</f>
        <v/>
      </c>
      <c r="E843" s="19"/>
      <c r="F843" s="7" t="str">
        <f aca="false">IF(OR(B843="",D843=""),"",N(C843)*D843*(1-N(E843)))</f>
        <v/>
      </c>
      <c r="G843" s="7" t="str">
        <f aca="false">IF(OR(B843="",D843=""),"",N(C843)*IFERROR(INDEX(المنتجات!$B$5:$B$64,MATCH(B843,المنتجات!$A$5:$A$64,0)),0))</f>
        <v/>
      </c>
      <c r="H843" s="8" t="str">
        <f aca="false">IF(F843="","",F843-G843)</f>
        <v/>
      </c>
    </row>
    <row r="844" customFormat="false" ht="15" hidden="false" customHeight="false" outlineLevel="0" collapsed="false">
      <c r="A844" s="16"/>
      <c r="B844" s="17"/>
      <c r="C844" s="18"/>
      <c r="D844" s="7" t="str">
        <f aca="false">IF(B844="","",IFERROR(INDEX(المنتجات!$C$5:$C$64,MATCH(B844,المنتجات!$A$5:$A$64,0)),""))</f>
        <v/>
      </c>
      <c r="E844" s="19"/>
      <c r="F844" s="7" t="str">
        <f aca="false">IF(OR(B844="",D844=""),"",N(C844)*D844*(1-N(E844)))</f>
        <v/>
      </c>
      <c r="G844" s="7" t="str">
        <f aca="false">IF(OR(B844="",D844=""),"",N(C844)*IFERROR(INDEX(المنتجات!$B$5:$B$64,MATCH(B844,المنتجات!$A$5:$A$64,0)),0))</f>
        <v/>
      </c>
      <c r="H844" s="8" t="str">
        <f aca="false">IF(F844="","",F844-G844)</f>
        <v/>
      </c>
    </row>
    <row r="845" customFormat="false" ht="15" hidden="false" customHeight="false" outlineLevel="0" collapsed="false">
      <c r="A845" s="16"/>
      <c r="B845" s="17"/>
      <c r="C845" s="18"/>
      <c r="D845" s="7" t="str">
        <f aca="false">IF(B845="","",IFERROR(INDEX(المنتجات!$C$5:$C$64,MATCH(B845,المنتجات!$A$5:$A$64,0)),""))</f>
        <v/>
      </c>
      <c r="E845" s="19"/>
      <c r="F845" s="7" t="str">
        <f aca="false">IF(OR(B845="",D845=""),"",N(C845)*D845*(1-N(E845)))</f>
        <v/>
      </c>
      <c r="G845" s="7" t="str">
        <f aca="false">IF(OR(B845="",D845=""),"",N(C845)*IFERROR(INDEX(المنتجات!$B$5:$B$64,MATCH(B845,المنتجات!$A$5:$A$64,0)),0))</f>
        <v/>
      </c>
      <c r="H845" s="8" t="str">
        <f aca="false">IF(F845="","",F845-G845)</f>
        <v/>
      </c>
    </row>
    <row r="846" customFormat="false" ht="15" hidden="false" customHeight="false" outlineLevel="0" collapsed="false">
      <c r="A846" s="16"/>
      <c r="B846" s="17"/>
      <c r="C846" s="18"/>
      <c r="D846" s="7" t="str">
        <f aca="false">IF(B846="","",IFERROR(INDEX(المنتجات!$C$5:$C$64,MATCH(B846,المنتجات!$A$5:$A$64,0)),""))</f>
        <v/>
      </c>
      <c r="E846" s="19"/>
      <c r="F846" s="7" t="str">
        <f aca="false">IF(OR(B846="",D846=""),"",N(C846)*D846*(1-N(E846)))</f>
        <v/>
      </c>
      <c r="G846" s="7" t="str">
        <f aca="false">IF(OR(B846="",D846=""),"",N(C846)*IFERROR(INDEX(المنتجات!$B$5:$B$64,MATCH(B846,المنتجات!$A$5:$A$64,0)),0))</f>
        <v/>
      </c>
      <c r="H846" s="8" t="str">
        <f aca="false">IF(F846="","",F846-G846)</f>
        <v/>
      </c>
    </row>
    <row r="847" customFormat="false" ht="15" hidden="false" customHeight="false" outlineLevel="0" collapsed="false">
      <c r="A847" s="16"/>
      <c r="B847" s="17"/>
      <c r="C847" s="18"/>
      <c r="D847" s="7" t="str">
        <f aca="false">IF(B847="","",IFERROR(INDEX(المنتجات!$C$5:$C$64,MATCH(B847,المنتجات!$A$5:$A$64,0)),""))</f>
        <v/>
      </c>
      <c r="E847" s="19"/>
      <c r="F847" s="7" t="str">
        <f aca="false">IF(OR(B847="",D847=""),"",N(C847)*D847*(1-N(E847)))</f>
        <v/>
      </c>
      <c r="G847" s="7" t="str">
        <f aca="false">IF(OR(B847="",D847=""),"",N(C847)*IFERROR(INDEX(المنتجات!$B$5:$B$64,MATCH(B847,المنتجات!$A$5:$A$64,0)),0))</f>
        <v/>
      </c>
      <c r="H847" s="8" t="str">
        <f aca="false">IF(F847="","",F847-G847)</f>
        <v/>
      </c>
    </row>
    <row r="848" customFormat="false" ht="15" hidden="false" customHeight="false" outlineLevel="0" collapsed="false">
      <c r="A848" s="16"/>
      <c r="B848" s="17"/>
      <c r="C848" s="18"/>
      <c r="D848" s="7" t="str">
        <f aca="false">IF(B848="","",IFERROR(INDEX(المنتجات!$C$5:$C$64,MATCH(B848,المنتجات!$A$5:$A$64,0)),""))</f>
        <v/>
      </c>
      <c r="E848" s="19"/>
      <c r="F848" s="7" t="str">
        <f aca="false">IF(OR(B848="",D848=""),"",N(C848)*D848*(1-N(E848)))</f>
        <v/>
      </c>
      <c r="G848" s="7" t="str">
        <f aca="false">IF(OR(B848="",D848=""),"",N(C848)*IFERROR(INDEX(المنتجات!$B$5:$B$64,MATCH(B848,المنتجات!$A$5:$A$64,0)),0))</f>
        <v/>
      </c>
      <c r="H848" s="8" t="str">
        <f aca="false">IF(F848="","",F848-G848)</f>
        <v/>
      </c>
    </row>
    <row r="849" customFormat="false" ht="15" hidden="false" customHeight="false" outlineLevel="0" collapsed="false">
      <c r="A849" s="16"/>
      <c r="B849" s="17"/>
      <c r="C849" s="18"/>
      <c r="D849" s="7" t="str">
        <f aca="false">IF(B849="","",IFERROR(INDEX(المنتجات!$C$5:$C$64,MATCH(B849,المنتجات!$A$5:$A$64,0)),""))</f>
        <v/>
      </c>
      <c r="E849" s="19"/>
      <c r="F849" s="7" t="str">
        <f aca="false">IF(OR(B849="",D849=""),"",N(C849)*D849*(1-N(E849)))</f>
        <v/>
      </c>
      <c r="G849" s="7" t="str">
        <f aca="false">IF(OR(B849="",D849=""),"",N(C849)*IFERROR(INDEX(المنتجات!$B$5:$B$64,MATCH(B849,المنتجات!$A$5:$A$64,0)),0))</f>
        <v/>
      </c>
      <c r="H849" s="8" t="str">
        <f aca="false">IF(F849="","",F849-G849)</f>
        <v/>
      </c>
    </row>
    <row r="850" customFormat="false" ht="15" hidden="false" customHeight="false" outlineLevel="0" collapsed="false">
      <c r="A850" s="16"/>
      <c r="B850" s="17"/>
      <c r="C850" s="18"/>
      <c r="D850" s="7" t="str">
        <f aca="false">IF(B850="","",IFERROR(INDEX(المنتجات!$C$5:$C$64,MATCH(B850,المنتجات!$A$5:$A$64,0)),""))</f>
        <v/>
      </c>
      <c r="E850" s="19"/>
      <c r="F850" s="7" t="str">
        <f aca="false">IF(OR(B850="",D850=""),"",N(C850)*D850*(1-N(E850)))</f>
        <v/>
      </c>
      <c r="G850" s="7" t="str">
        <f aca="false">IF(OR(B850="",D850=""),"",N(C850)*IFERROR(INDEX(المنتجات!$B$5:$B$64,MATCH(B850,المنتجات!$A$5:$A$64,0)),0))</f>
        <v/>
      </c>
      <c r="H850" s="8" t="str">
        <f aca="false">IF(F850="","",F850-G850)</f>
        <v/>
      </c>
    </row>
    <row r="851" customFormat="false" ht="15" hidden="false" customHeight="false" outlineLevel="0" collapsed="false">
      <c r="A851" s="16"/>
      <c r="B851" s="17"/>
      <c r="C851" s="18"/>
      <c r="D851" s="7" t="str">
        <f aca="false">IF(B851="","",IFERROR(INDEX(المنتجات!$C$5:$C$64,MATCH(B851,المنتجات!$A$5:$A$64,0)),""))</f>
        <v/>
      </c>
      <c r="E851" s="19"/>
      <c r="F851" s="7" t="str">
        <f aca="false">IF(OR(B851="",D851=""),"",N(C851)*D851*(1-N(E851)))</f>
        <v/>
      </c>
      <c r="G851" s="7" t="str">
        <f aca="false">IF(OR(B851="",D851=""),"",N(C851)*IFERROR(INDEX(المنتجات!$B$5:$B$64,MATCH(B851,المنتجات!$A$5:$A$64,0)),0))</f>
        <v/>
      </c>
      <c r="H851" s="8" t="str">
        <f aca="false">IF(F851="","",F851-G851)</f>
        <v/>
      </c>
    </row>
    <row r="852" customFormat="false" ht="15" hidden="false" customHeight="false" outlineLevel="0" collapsed="false">
      <c r="A852" s="16"/>
      <c r="B852" s="17"/>
      <c r="C852" s="18"/>
      <c r="D852" s="7" t="str">
        <f aca="false">IF(B852="","",IFERROR(INDEX(المنتجات!$C$5:$C$64,MATCH(B852,المنتجات!$A$5:$A$64,0)),""))</f>
        <v/>
      </c>
      <c r="E852" s="19"/>
      <c r="F852" s="7" t="str">
        <f aca="false">IF(OR(B852="",D852=""),"",N(C852)*D852*(1-N(E852)))</f>
        <v/>
      </c>
      <c r="G852" s="7" t="str">
        <f aca="false">IF(OR(B852="",D852=""),"",N(C852)*IFERROR(INDEX(المنتجات!$B$5:$B$64,MATCH(B852,المنتجات!$A$5:$A$64,0)),0))</f>
        <v/>
      </c>
      <c r="H852" s="8" t="str">
        <f aca="false">IF(F852="","",F852-G852)</f>
        <v/>
      </c>
    </row>
    <row r="853" customFormat="false" ht="15" hidden="false" customHeight="false" outlineLevel="0" collapsed="false">
      <c r="A853" s="16"/>
      <c r="B853" s="17"/>
      <c r="C853" s="18"/>
      <c r="D853" s="7" t="str">
        <f aca="false">IF(B853="","",IFERROR(INDEX(المنتجات!$C$5:$C$64,MATCH(B853,المنتجات!$A$5:$A$64,0)),""))</f>
        <v/>
      </c>
      <c r="E853" s="19"/>
      <c r="F853" s="7" t="str">
        <f aca="false">IF(OR(B853="",D853=""),"",N(C853)*D853*(1-N(E853)))</f>
        <v/>
      </c>
      <c r="G853" s="7" t="str">
        <f aca="false">IF(OR(B853="",D853=""),"",N(C853)*IFERROR(INDEX(المنتجات!$B$5:$B$64,MATCH(B853,المنتجات!$A$5:$A$64,0)),0))</f>
        <v/>
      </c>
      <c r="H853" s="8" t="str">
        <f aca="false">IF(F853="","",F853-G853)</f>
        <v/>
      </c>
    </row>
    <row r="854" customFormat="false" ht="15" hidden="false" customHeight="false" outlineLevel="0" collapsed="false">
      <c r="A854" s="16"/>
      <c r="B854" s="17"/>
      <c r="C854" s="18"/>
      <c r="D854" s="7" t="str">
        <f aca="false">IF(B854="","",IFERROR(INDEX(المنتجات!$C$5:$C$64,MATCH(B854,المنتجات!$A$5:$A$64,0)),""))</f>
        <v/>
      </c>
      <c r="E854" s="19"/>
      <c r="F854" s="7" t="str">
        <f aca="false">IF(OR(B854="",D854=""),"",N(C854)*D854*(1-N(E854)))</f>
        <v/>
      </c>
      <c r="G854" s="7" t="str">
        <f aca="false">IF(OR(B854="",D854=""),"",N(C854)*IFERROR(INDEX(المنتجات!$B$5:$B$64,MATCH(B854,المنتجات!$A$5:$A$64,0)),0))</f>
        <v/>
      </c>
      <c r="H854" s="8" t="str">
        <f aca="false">IF(F854="","",F854-G854)</f>
        <v/>
      </c>
    </row>
    <row r="855" customFormat="false" ht="15" hidden="false" customHeight="false" outlineLevel="0" collapsed="false">
      <c r="A855" s="16"/>
      <c r="B855" s="17"/>
      <c r="C855" s="18"/>
      <c r="D855" s="7" t="str">
        <f aca="false">IF(B855="","",IFERROR(INDEX(المنتجات!$C$5:$C$64,MATCH(B855,المنتجات!$A$5:$A$64,0)),""))</f>
        <v/>
      </c>
      <c r="E855" s="19"/>
      <c r="F855" s="7" t="str">
        <f aca="false">IF(OR(B855="",D855=""),"",N(C855)*D855*(1-N(E855)))</f>
        <v/>
      </c>
      <c r="G855" s="7" t="str">
        <f aca="false">IF(OR(B855="",D855=""),"",N(C855)*IFERROR(INDEX(المنتجات!$B$5:$B$64,MATCH(B855,المنتجات!$A$5:$A$64,0)),0))</f>
        <v/>
      </c>
      <c r="H855" s="8" t="str">
        <f aca="false">IF(F855="","",F855-G855)</f>
        <v/>
      </c>
    </row>
    <row r="856" customFormat="false" ht="15" hidden="false" customHeight="false" outlineLevel="0" collapsed="false">
      <c r="A856" s="16"/>
      <c r="B856" s="17"/>
      <c r="C856" s="18"/>
      <c r="D856" s="7" t="str">
        <f aca="false">IF(B856="","",IFERROR(INDEX(المنتجات!$C$5:$C$64,MATCH(B856,المنتجات!$A$5:$A$64,0)),""))</f>
        <v/>
      </c>
      <c r="E856" s="19"/>
      <c r="F856" s="7" t="str">
        <f aca="false">IF(OR(B856="",D856=""),"",N(C856)*D856*(1-N(E856)))</f>
        <v/>
      </c>
      <c r="G856" s="7" t="str">
        <f aca="false">IF(OR(B856="",D856=""),"",N(C856)*IFERROR(INDEX(المنتجات!$B$5:$B$64,MATCH(B856,المنتجات!$A$5:$A$64,0)),0))</f>
        <v/>
      </c>
      <c r="H856" s="8" t="str">
        <f aca="false">IF(F856="","",F856-G856)</f>
        <v/>
      </c>
    </row>
    <row r="857" customFormat="false" ht="15" hidden="false" customHeight="false" outlineLevel="0" collapsed="false">
      <c r="A857" s="16"/>
      <c r="B857" s="17"/>
      <c r="C857" s="18"/>
      <c r="D857" s="7" t="str">
        <f aca="false">IF(B857="","",IFERROR(INDEX(المنتجات!$C$5:$C$64,MATCH(B857,المنتجات!$A$5:$A$64,0)),""))</f>
        <v/>
      </c>
      <c r="E857" s="19"/>
      <c r="F857" s="7" t="str">
        <f aca="false">IF(OR(B857="",D857=""),"",N(C857)*D857*(1-N(E857)))</f>
        <v/>
      </c>
      <c r="G857" s="7" t="str">
        <f aca="false">IF(OR(B857="",D857=""),"",N(C857)*IFERROR(INDEX(المنتجات!$B$5:$B$64,MATCH(B857,المنتجات!$A$5:$A$64,0)),0))</f>
        <v/>
      </c>
      <c r="H857" s="8" t="str">
        <f aca="false">IF(F857="","",F857-G857)</f>
        <v/>
      </c>
    </row>
    <row r="858" customFormat="false" ht="15" hidden="false" customHeight="false" outlineLevel="0" collapsed="false">
      <c r="A858" s="16"/>
      <c r="B858" s="17"/>
      <c r="C858" s="18"/>
      <c r="D858" s="7" t="str">
        <f aca="false">IF(B858="","",IFERROR(INDEX(المنتجات!$C$5:$C$64,MATCH(B858,المنتجات!$A$5:$A$64,0)),""))</f>
        <v/>
      </c>
      <c r="E858" s="19"/>
      <c r="F858" s="7" t="str">
        <f aca="false">IF(OR(B858="",D858=""),"",N(C858)*D858*(1-N(E858)))</f>
        <v/>
      </c>
      <c r="G858" s="7" t="str">
        <f aca="false">IF(OR(B858="",D858=""),"",N(C858)*IFERROR(INDEX(المنتجات!$B$5:$B$64,MATCH(B858,المنتجات!$A$5:$A$64,0)),0))</f>
        <v/>
      </c>
      <c r="H858" s="8" t="str">
        <f aca="false">IF(F858="","",F858-G858)</f>
        <v/>
      </c>
    </row>
    <row r="859" customFormat="false" ht="15" hidden="false" customHeight="false" outlineLevel="0" collapsed="false">
      <c r="A859" s="16"/>
      <c r="B859" s="17"/>
      <c r="C859" s="18"/>
      <c r="D859" s="7" t="str">
        <f aca="false">IF(B859="","",IFERROR(INDEX(المنتجات!$C$5:$C$64,MATCH(B859,المنتجات!$A$5:$A$64,0)),""))</f>
        <v/>
      </c>
      <c r="E859" s="19"/>
      <c r="F859" s="7" t="str">
        <f aca="false">IF(OR(B859="",D859=""),"",N(C859)*D859*(1-N(E859)))</f>
        <v/>
      </c>
      <c r="G859" s="7" t="str">
        <f aca="false">IF(OR(B859="",D859=""),"",N(C859)*IFERROR(INDEX(المنتجات!$B$5:$B$64,MATCH(B859,المنتجات!$A$5:$A$64,0)),0))</f>
        <v/>
      </c>
      <c r="H859" s="8" t="str">
        <f aca="false">IF(F859="","",F859-G859)</f>
        <v/>
      </c>
    </row>
    <row r="860" customFormat="false" ht="15" hidden="false" customHeight="false" outlineLevel="0" collapsed="false">
      <c r="A860" s="16"/>
      <c r="B860" s="17"/>
      <c r="C860" s="18"/>
      <c r="D860" s="7" t="str">
        <f aca="false">IF(B860="","",IFERROR(INDEX(المنتجات!$C$5:$C$64,MATCH(B860,المنتجات!$A$5:$A$64,0)),""))</f>
        <v/>
      </c>
      <c r="E860" s="19"/>
      <c r="F860" s="7" t="str">
        <f aca="false">IF(OR(B860="",D860=""),"",N(C860)*D860*(1-N(E860)))</f>
        <v/>
      </c>
      <c r="G860" s="7" t="str">
        <f aca="false">IF(OR(B860="",D860=""),"",N(C860)*IFERROR(INDEX(المنتجات!$B$5:$B$64,MATCH(B860,المنتجات!$A$5:$A$64,0)),0))</f>
        <v/>
      </c>
      <c r="H860" s="8" t="str">
        <f aca="false">IF(F860="","",F860-G860)</f>
        <v/>
      </c>
    </row>
    <row r="861" customFormat="false" ht="15" hidden="false" customHeight="false" outlineLevel="0" collapsed="false">
      <c r="A861" s="16"/>
      <c r="B861" s="17"/>
      <c r="C861" s="18"/>
      <c r="D861" s="7" t="str">
        <f aca="false">IF(B861="","",IFERROR(INDEX(المنتجات!$C$5:$C$64,MATCH(B861,المنتجات!$A$5:$A$64,0)),""))</f>
        <v/>
      </c>
      <c r="E861" s="19"/>
      <c r="F861" s="7" t="str">
        <f aca="false">IF(OR(B861="",D861=""),"",N(C861)*D861*(1-N(E861)))</f>
        <v/>
      </c>
      <c r="G861" s="7" t="str">
        <f aca="false">IF(OR(B861="",D861=""),"",N(C861)*IFERROR(INDEX(المنتجات!$B$5:$B$64,MATCH(B861,المنتجات!$A$5:$A$64,0)),0))</f>
        <v/>
      </c>
      <c r="H861" s="8" t="str">
        <f aca="false">IF(F861="","",F861-G861)</f>
        <v/>
      </c>
    </row>
    <row r="862" customFormat="false" ht="15" hidden="false" customHeight="false" outlineLevel="0" collapsed="false">
      <c r="A862" s="16"/>
      <c r="B862" s="17"/>
      <c r="C862" s="18"/>
      <c r="D862" s="7" t="str">
        <f aca="false">IF(B862="","",IFERROR(INDEX(المنتجات!$C$5:$C$64,MATCH(B862,المنتجات!$A$5:$A$64,0)),""))</f>
        <v/>
      </c>
      <c r="E862" s="19"/>
      <c r="F862" s="7" t="str">
        <f aca="false">IF(OR(B862="",D862=""),"",N(C862)*D862*(1-N(E862)))</f>
        <v/>
      </c>
      <c r="G862" s="7" t="str">
        <f aca="false">IF(OR(B862="",D862=""),"",N(C862)*IFERROR(INDEX(المنتجات!$B$5:$B$64,MATCH(B862,المنتجات!$A$5:$A$64,0)),0))</f>
        <v/>
      </c>
      <c r="H862" s="8" t="str">
        <f aca="false">IF(F862="","",F862-G862)</f>
        <v/>
      </c>
    </row>
    <row r="863" customFormat="false" ht="15" hidden="false" customHeight="false" outlineLevel="0" collapsed="false">
      <c r="A863" s="16"/>
      <c r="B863" s="17"/>
      <c r="C863" s="18"/>
      <c r="D863" s="7" t="str">
        <f aca="false">IF(B863="","",IFERROR(INDEX(المنتجات!$C$5:$C$64,MATCH(B863,المنتجات!$A$5:$A$64,0)),""))</f>
        <v/>
      </c>
      <c r="E863" s="19"/>
      <c r="F863" s="7" t="str">
        <f aca="false">IF(OR(B863="",D863=""),"",N(C863)*D863*(1-N(E863)))</f>
        <v/>
      </c>
      <c r="G863" s="7" t="str">
        <f aca="false">IF(OR(B863="",D863=""),"",N(C863)*IFERROR(INDEX(المنتجات!$B$5:$B$64,MATCH(B863,المنتجات!$A$5:$A$64,0)),0))</f>
        <v/>
      </c>
      <c r="H863" s="8" t="str">
        <f aca="false">IF(F863="","",F863-G863)</f>
        <v/>
      </c>
    </row>
    <row r="864" customFormat="false" ht="15" hidden="false" customHeight="false" outlineLevel="0" collapsed="false">
      <c r="A864" s="16"/>
      <c r="B864" s="17"/>
      <c r="C864" s="18"/>
      <c r="D864" s="7" t="str">
        <f aca="false">IF(B864="","",IFERROR(INDEX(المنتجات!$C$5:$C$64,MATCH(B864,المنتجات!$A$5:$A$64,0)),""))</f>
        <v/>
      </c>
      <c r="E864" s="19"/>
      <c r="F864" s="7" t="str">
        <f aca="false">IF(OR(B864="",D864=""),"",N(C864)*D864*(1-N(E864)))</f>
        <v/>
      </c>
      <c r="G864" s="7" t="str">
        <f aca="false">IF(OR(B864="",D864=""),"",N(C864)*IFERROR(INDEX(المنتجات!$B$5:$B$64,MATCH(B864,المنتجات!$A$5:$A$64,0)),0))</f>
        <v/>
      </c>
      <c r="H864" s="8" t="str">
        <f aca="false">IF(F864="","",F864-G864)</f>
        <v/>
      </c>
    </row>
    <row r="865" customFormat="false" ht="15" hidden="false" customHeight="false" outlineLevel="0" collapsed="false">
      <c r="A865" s="16"/>
      <c r="B865" s="17"/>
      <c r="C865" s="18"/>
      <c r="D865" s="7" t="str">
        <f aca="false">IF(B865="","",IFERROR(INDEX(المنتجات!$C$5:$C$64,MATCH(B865,المنتجات!$A$5:$A$64,0)),""))</f>
        <v/>
      </c>
      <c r="E865" s="19"/>
      <c r="F865" s="7" t="str">
        <f aca="false">IF(OR(B865="",D865=""),"",N(C865)*D865*(1-N(E865)))</f>
        <v/>
      </c>
      <c r="G865" s="7" t="str">
        <f aca="false">IF(OR(B865="",D865=""),"",N(C865)*IFERROR(INDEX(المنتجات!$B$5:$B$64,MATCH(B865,المنتجات!$A$5:$A$64,0)),0))</f>
        <v/>
      </c>
      <c r="H865" s="8" t="str">
        <f aca="false">IF(F865="","",F865-G865)</f>
        <v/>
      </c>
    </row>
    <row r="866" customFormat="false" ht="15" hidden="false" customHeight="false" outlineLevel="0" collapsed="false">
      <c r="A866" s="16"/>
      <c r="B866" s="17"/>
      <c r="C866" s="18"/>
      <c r="D866" s="7" t="str">
        <f aca="false">IF(B866="","",IFERROR(INDEX(المنتجات!$C$5:$C$64,MATCH(B866,المنتجات!$A$5:$A$64,0)),""))</f>
        <v/>
      </c>
      <c r="E866" s="19"/>
      <c r="F866" s="7" t="str">
        <f aca="false">IF(OR(B866="",D866=""),"",N(C866)*D866*(1-N(E866)))</f>
        <v/>
      </c>
      <c r="G866" s="7" t="str">
        <f aca="false">IF(OR(B866="",D866=""),"",N(C866)*IFERROR(INDEX(المنتجات!$B$5:$B$64,MATCH(B866,المنتجات!$A$5:$A$64,0)),0))</f>
        <v/>
      </c>
      <c r="H866" s="8" t="str">
        <f aca="false">IF(F866="","",F866-G866)</f>
        <v/>
      </c>
    </row>
    <row r="867" customFormat="false" ht="15" hidden="false" customHeight="false" outlineLevel="0" collapsed="false">
      <c r="A867" s="16"/>
      <c r="B867" s="17"/>
      <c r="C867" s="18"/>
      <c r="D867" s="7" t="str">
        <f aca="false">IF(B867="","",IFERROR(INDEX(المنتجات!$C$5:$C$64,MATCH(B867,المنتجات!$A$5:$A$64,0)),""))</f>
        <v/>
      </c>
      <c r="E867" s="19"/>
      <c r="F867" s="7" t="str">
        <f aca="false">IF(OR(B867="",D867=""),"",N(C867)*D867*(1-N(E867)))</f>
        <v/>
      </c>
      <c r="G867" s="7" t="str">
        <f aca="false">IF(OR(B867="",D867=""),"",N(C867)*IFERROR(INDEX(المنتجات!$B$5:$B$64,MATCH(B867,المنتجات!$A$5:$A$64,0)),0))</f>
        <v/>
      </c>
      <c r="H867" s="8" t="str">
        <f aca="false">IF(F867="","",F867-G867)</f>
        <v/>
      </c>
    </row>
    <row r="868" customFormat="false" ht="15" hidden="false" customHeight="false" outlineLevel="0" collapsed="false">
      <c r="A868" s="16"/>
      <c r="B868" s="17"/>
      <c r="C868" s="18"/>
      <c r="D868" s="7" t="str">
        <f aca="false">IF(B868="","",IFERROR(INDEX(المنتجات!$C$5:$C$64,MATCH(B868,المنتجات!$A$5:$A$64,0)),""))</f>
        <v/>
      </c>
      <c r="E868" s="19"/>
      <c r="F868" s="7" t="str">
        <f aca="false">IF(OR(B868="",D868=""),"",N(C868)*D868*(1-N(E868)))</f>
        <v/>
      </c>
      <c r="G868" s="7" t="str">
        <f aca="false">IF(OR(B868="",D868=""),"",N(C868)*IFERROR(INDEX(المنتجات!$B$5:$B$64,MATCH(B868,المنتجات!$A$5:$A$64,0)),0))</f>
        <v/>
      </c>
      <c r="H868" s="8" t="str">
        <f aca="false">IF(F868="","",F868-G868)</f>
        <v/>
      </c>
    </row>
    <row r="869" customFormat="false" ht="15" hidden="false" customHeight="false" outlineLevel="0" collapsed="false">
      <c r="A869" s="16"/>
      <c r="B869" s="17"/>
      <c r="C869" s="18"/>
      <c r="D869" s="7" t="str">
        <f aca="false">IF(B869="","",IFERROR(INDEX(المنتجات!$C$5:$C$64,MATCH(B869,المنتجات!$A$5:$A$64,0)),""))</f>
        <v/>
      </c>
      <c r="E869" s="19"/>
      <c r="F869" s="7" t="str">
        <f aca="false">IF(OR(B869="",D869=""),"",N(C869)*D869*(1-N(E869)))</f>
        <v/>
      </c>
      <c r="G869" s="7" t="str">
        <f aca="false">IF(OR(B869="",D869=""),"",N(C869)*IFERROR(INDEX(المنتجات!$B$5:$B$64,MATCH(B869,المنتجات!$A$5:$A$64,0)),0))</f>
        <v/>
      </c>
      <c r="H869" s="8" t="str">
        <f aca="false">IF(F869="","",F869-G869)</f>
        <v/>
      </c>
    </row>
    <row r="870" customFormat="false" ht="15" hidden="false" customHeight="false" outlineLevel="0" collapsed="false">
      <c r="A870" s="16"/>
      <c r="B870" s="17"/>
      <c r="C870" s="18"/>
      <c r="D870" s="7" t="str">
        <f aca="false">IF(B870="","",IFERROR(INDEX(المنتجات!$C$5:$C$64,MATCH(B870,المنتجات!$A$5:$A$64,0)),""))</f>
        <v/>
      </c>
      <c r="E870" s="19"/>
      <c r="F870" s="7" t="str">
        <f aca="false">IF(OR(B870="",D870=""),"",N(C870)*D870*(1-N(E870)))</f>
        <v/>
      </c>
      <c r="G870" s="7" t="str">
        <f aca="false">IF(OR(B870="",D870=""),"",N(C870)*IFERROR(INDEX(المنتجات!$B$5:$B$64,MATCH(B870,المنتجات!$A$5:$A$64,0)),0))</f>
        <v/>
      </c>
      <c r="H870" s="8" t="str">
        <f aca="false">IF(F870="","",F870-G870)</f>
        <v/>
      </c>
    </row>
    <row r="871" customFormat="false" ht="15" hidden="false" customHeight="false" outlineLevel="0" collapsed="false">
      <c r="A871" s="16"/>
      <c r="B871" s="17"/>
      <c r="C871" s="18"/>
      <c r="D871" s="7" t="str">
        <f aca="false">IF(B871="","",IFERROR(INDEX(المنتجات!$C$5:$C$64,MATCH(B871,المنتجات!$A$5:$A$64,0)),""))</f>
        <v/>
      </c>
      <c r="E871" s="19"/>
      <c r="F871" s="7" t="str">
        <f aca="false">IF(OR(B871="",D871=""),"",N(C871)*D871*(1-N(E871)))</f>
        <v/>
      </c>
      <c r="G871" s="7" t="str">
        <f aca="false">IF(OR(B871="",D871=""),"",N(C871)*IFERROR(INDEX(المنتجات!$B$5:$B$64,MATCH(B871,المنتجات!$A$5:$A$64,0)),0))</f>
        <v/>
      </c>
      <c r="H871" s="8" t="str">
        <f aca="false">IF(F871="","",F871-G871)</f>
        <v/>
      </c>
    </row>
    <row r="872" customFormat="false" ht="15" hidden="false" customHeight="false" outlineLevel="0" collapsed="false">
      <c r="A872" s="16"/>
      <c r="B872" s="17"/>
      <c r="C872" s="18"/>
      <c r="D872" s="7" t="str">
        <f aca="false">IF(B872="","",IFERROR(INDEX(المنتجات!$C$5:$C$64,MATCH(B872,المنتجات!$A$5:$A$64,0)),""))</f>
        <v/>
      </c>
      <c r="E872" s="19"/>
      <c r="F872" s="7" t="str">
        <f aca="false">IF(OR(B872="",D872=""),"",N(C872)*D872*(1-N(E872)))</f>
        <v/>
      </c>
      <c r="G872" s="7" t="str">
        <f aca="false">IF(OR(B872="",D872=""),"",N(C872)*IFERROR(INDEX(المنتجات!$B$5:$B$64,MATCH(B872,المنتجات!$A$5:$A$64,0)),0))</f>
        <v/>
      </c>
      <c r="H872" s="8" t="str">
        <f aca="false">IF(F872="","",F872-G872)</f>
        <v/>
      </c>
    </row>
    <row r="873" customFormat="false" ht="15" hidden="false" customHeight="false" outlineLevel="0" collapsed="false">
      <c r="A873" s="16"/>
      <c r="B873" s="17"/>
      <c r="C873" s="18"/>
      <c r="D873" s="7" t="str">
        <f aca="false">IF(B873="","",IFERROR(INDEX(المنتجات!$C$5:$C$64,MATCH(B873,المنتجات!$A$5:$A$64,0)),""))</f>
        <v/>
      </c>
      <c r="E873" s="19"/>
      <c r="F873" s="7" t="str">
        <f aca="false">IF(OR(B873="",D873=""),"",N(C873)*D873*(1-N(E873)))</f>
        <v/>
      </c>
      <c r="G873" s="7" t="str">
        <f aca="false">IF(OR(B873="",D873=""),"",N(C873)*IFERROR(INDEX(المنتجات!$B$5:$B$64,MATCH(B873,المنتجات!$A$5:$A$64,0)),0))</f>
        <v/>
      </c>
      <c r="H873" s="8" t="str">
        <f aca="false">IF(F873="","",F873-G873)</f>
        <v/>
      </c>
    </row>
    <row r="874" customFormat="false" ht="15" hidden="false" customHeight="false" outlineLevel="0" collapsed="false">
      <c r="A874" s="16"/>
      <c r="B874" s="17"/>
      <c r="C874" s="18"/>
      <c r="D874" s="7" t="str">
        <f aca="false">IF(B874="","",IFERROR(INDEX(المنتجات!$C$5:$C$64,MATCH(B874,المنتجات!$A$5:$A$64,0)),""))</f>
        <v/>
      </c>
      <c r="E874" s="19"/>
      <c r="F874" s="7" t="str">
        <f aca="false">IF(OR(B874="",D874=""),"",N(C874)*D874*(1-N(E874)))</f>
        <v/>
      </c>
      <c r="G874" s="7" t="str">
        <f aca="false">IF(OR(B874="",D874=""),"",N(C874)*IFERROR(INDEX(المنتجات!$B$5:$B$64,MATCH(B874,المنتجات!$A$5:$A$64,0)),0))</f>
        <v/>
      </c>
      <c r="H874" s="8" t="str">
        <f aca="false">IF(F874="","",F874-G874)</f>
        <v/>
      </c>
    </row>
    <row r="875" customFormat="false" ht="15" hidden="false" customHeight="false" outlineLevel="0" collapsed="false">
      <c r="A875" s="16"/>
      <c r="B875" s="17"/>
      <c r="C875" s="18"/>
      <c r="D875" s="7" t="str">
        <f aca="false">IF(B875="","",IFERROR(INDEX(المنتجات!$C$5:$C$64,MATCH(B875,المنتجات!$A$5:$A$64,0)),""))</f>
        <v/>
      </c>
      <c r="E875" s="19"/>
      <c r="F875" s="7" t="str">
        <f aca="false">IF(OR(B875="",D875=""),"",N(C875)*D875*(1-N(E875)))</f>
        <v/>
      </c>
      <c r="G875" s="7" t="str">
        <f aca="false">IF(OR(B875="",D875=""),"",N(C875)*IFERROR(INDEX(المنتجات!$B$5:$B$64,MATCH(B875,المنتجات!$A$5:$A$64,0)),0))</f>
        <v/>
      </c>
      <c r="H875" s="8" t="str">
        <f aca="false">IF(F875="","",F875-G875)</f>
        <v/>
      </c>
    </row>
    <row r="876" customFormat="false" ht="15" hidden="false" customHeight="false" outlineLevel="0" collapsed="false">
      <c r="A876" s="16"/>
      <c r="B876" s="17"/>
      <c r="C876" s="18"/>
      <c r="D876" s="7" t="str">
        <f aca="false">IF(B876="","",IFERROR(INDEX(المنتجات!$C$5:$C$64,MATCH(B876,المنتجات!$A$5:$A$64,0)),""))</f>
        <v/>
      </c>
      <c r="E876" s="19"/>
      <c r="F876" s="7" t="str">
        <f aca="false">IF(OR(B876="",D876=""),"",N(C876)*D876*(1-N(E876)))</f>
        <v/>
      </c>
      <c r="G876" s="7" t="str">
        <f aca="false">IF(OR(B876="",D876=""),"",N(C876)*IFERROR(INDEX(المنتجات!$B$5:$B$64,MATCH(B876,المنتجات!$A$5:$A$64,0)),0))</f>
        <v/>
      </c>
      <c r="H876" s="8" t="str">
        <f aca="false">IF(F876="","",F876-G876)</f>
        <v/>
      </c>
    </row>
    <row r="877" customFormat="false" ht="15" hidden="false" customHeight="false" outlineLevel="0" collapsed="false">
      <c r="A877" s="16"/>
      <c r="B877" s="17"/>
      <c r="C877" s="18"/>
      <c r="D877" s="7" t="str">
        <f aca="false">IF(B877="","",IFERROR(INDEX(المنتجات!$C$5:$C$64,MATCH(B877,المنتجات!$A$5:$A$64,0)),""))</f>
        <v/>
      </c>
      <c r="E877" s="19"/>
      <c r="F877" s="7" t="str">
        <f aca="false">IF(OR(B877="",D877=""),"",N(C877)*D877*(1-N(E877)))</f>
        <v/>
      </c>
      <c r="G877" s="7" t="str">
        <f aca="false">IF(OR(B877="",D877=""),"",N(C877)*IFERROR(INDEX(المنتجات!$B$5:$B$64,MATCH(B877,المنتجات!$A$5:$A$64,0)),0))</f>
        <v/>
      </c>
      <c r="H877" s="8" t="str">
        <f aca="false">IF(F877="","",F877-G877)</f>
        <v/>
      </c>
    </row>
    <row r="878" customFormat="false" ht="15" hidden="false" customHeight="false" outlineLevel="0" collapsed="false">
      <c r="A878" s="16"/>
      <c r="B878" s="17"/>
      <c r="C878" s="18"/>
      <c r="D878" s="7" t="str">
        <f aca="false">IF(B878="","",IFERROR(INDEX(المنتجات!$C$5:$C$64,MATCH(B878,المنتجات!$A$5:$A$64,0)),""))</f>
        <v/>
      </c>
      <c r="E878" s="19"/>
      <c r="F878" s="7" t="str">
        <f aca="false">IF(OR(B878="",D878=""),"",N(C878)*D878*(1-N(E878)))</f>
        <v/>
      </c>
      <c r="G878" s="7" t="str">
        <f aca="false">IF(OR(B878="",D878=""),"",N(C878)*IFERROR(INDEX(المنتجات!$B$5:$B$64,MATCH(B878,المنتجات!$A$5:$A$64,0)),0))</f>
        <v/>
      </c>
      <c r="H878" s="8" t="str">
        <f aca="false">IF(F878="","",F878-G878)</f>
        <v/>
      </c>
    </row>
    <row r="879" customFormat="false" ht="15" hidden="false" customHeight="false" outlineLevel="0" collapsed="false">
      <c r="A879" s="16"/>
      <c r="B879" s="17"/>
      <c r="C879" s="18"/>
      <c r="D879" s="7" t="str">
        <f aca="false">IF(B879="","",IFERROR(INDEX(المنتجات!$C$5:$C$64,MATCH(B879,المنتجات!$A$5:$A$64,0)),""))</f>
        <v/>
      </c>
      <c r="E879" s="19"/>
      <c r="F879" s="7" t="str">
        <f aca="false">IF(OR(B879="",D879=""),"",N(C879)*D879*(1-N(E879)))</f>
        <v/>
      </c>
      <c r="G879" s="7" t="str">
        <f aca="false">IF(OR(B879="",D879=""),"",N(C879)*IFERROR(INDEX(المنتجات!$B$5:$B$64,MATCH(B879,المنتجات!$A$5:$A$64,0)),0))</f>
        <v/>
      </c>
      <c r="H879" s="8" t="str">
        <f aca="false">IF(F879="","",F879-G879)</f>
        <v/>
      </c>
    </row>
    <row r="880" customFormat="false" ht="15" hidden="false" customHeight="false" outlineLevel="0" collapsed="false">
      <c r="A880" s="16"/>
      <c r="B880" s="17"/>
      <c r="C880" s="18"/>
      <c r="D880" s="7" t="str">
        <f aca="false">IF(B880="","",IFERROR(INDEX(المنتجات!$C$5:$C$64,MATCH(B880,المنتجات!$A$5:$A$64,0)),""))</f>
        <v/>
      </c>
      <c r="E880" s="19"/>
      <c r="F880" s="7" t="str">
        <f aca="false">IF(OR(B880="",D880=""),"",N(C880)*D880*(1-N(E880)))</f>
        <v/>
      </c>
      <c r="G880" s="7" t="str">
        <f aca="false">IF(OR(B880="",D880=""),"",N(C880)*IFERROR(INDEX(المنتجات!$B$5:$B$64,MATCH(B880,المنتجات!$A$5:$A$64,0)),0))</f>
        <v/>
      </c>
      <c r="H880" s="8" t="str">
        <f aca="false">IF(F880="","",F880-G880)</f>
        <v/>
      </c>
    </row>
    <row r="881" customFormat="false" ht="15" hidden="false" customHeight="false" outlineLevel="0" collapsed="false">
      <c r="A881" s="16"/>
      <c r="B881" s="17"/>
      <c r="C881" s="18"/>
      <c r="D881" s="7" t="str">
        <f aca="false">IF(B881="","",IFERROR(INDEX(المنتجات!$C$5:$C$64,MATCH(B881,المنتجات!$A$5:$A$64,0)),""))</f>
        <v/>
      </c>
      <c r="E881" s="19"/>
      <c r="F881" s="7" t="str">
        <f aca="false">IF(OR(B881="",D881=""),"",N(C881)*D881*(1-N(E881)))</f>
        <v/>
      </c>
      <c r="G881" s="7" t="str">
        <f aca="false">IF(OR(B881="",D881=""),"",N(C881)*IFERROR(INDEX(المنتجات!$B$5:$B$64,MATCH(B881,المنتجات!$A$5:$A$64,0)),0))</f>
        <v/>
      </c>
      <c r="H881" s="8" t="str">
        <f aca="false">IF(F881="","",F881-G881)</f>
        <v/>
      </c>
    </row>
    <row r="882" customFormat="false" ht="15" hidden="false" customHeight="false" outlineLevel="0" collapsed="false">
      <c r="A882" s="16"/>
      <c r="B882" s="17"/>
      <c r="C882" s="18"/>
      <c r="D882" s="7" t="str">
        <f aca="false">IF(B882="","",IFERROR(INDEX(المنتجات!$C$5:$C$64,MATCH(B882,المنتجات!$A$5:$A$64,0)),""))</f>
        <v/>
      </c>
      <c r="E882" s="19"/>
      <c r="F882" s="7" t="str">
        <f aca="false">IF(OR(B882="",D882=""),"",N(C882)*D882*(1-N(E882)))</f>
        <v/>
      </c>
      <c r="G882" s="7" t="str">
        <f aca="false">IF(OR(B882="",D882=""),"",N(C882)*IFERROR(INDEX(المنتجات!$B$5:$B$64,MATCH(B882,المنتجات!$A$5:$A$64,0)),0))</f>
        <v/>
      </c>
      <c r="H882" s="8" t="str">
        <f aca="false">IF(F882="","",F882-G882)</f>
        <v/>
      </c>
    </row>
    <row r="883" customFormat="false" ht="15" hidden="false" customHeight="false" outlineLevel="0" collapsed="false">
      <c r="A883" s="16"/>
      <c r="B883" s="17"/>
      <c r="C883" s="18"/>
      <c r="D883" s="7" t="str">
        <f aca="false">IF(B883="","",IFERROR(INDEX(المنتجات!$C$5:$C$64,MATCH(B883,المنتجات!$A$5:$A$64,0)),""))</f>
        <v/>
      </c>
      <c r="E883" s="19"/>
      <c r="F883" s="7" t="str">
        <f aca="false">IF(OR(B883="",D883=""),"",N(C883)*D883*(1-N(E883)))</f>
        <v/>
      </c>
      <c r="G883" s="7" t="str">
        <f aca="false">IF(OR(B883="",D883=""),"",N(C883)*IFERROR(INDEX(المنتجات!$B$5:$B$64,MATCH(B883,المنتجات!$A$5:$A$64,0)),0))</f>
        <v/>
      </c>
      <c r="H883" s="8" t="str">
        <f aca="false">IF(F883="","",F883-G883)</f>
        <v/>
      </c>
    </row>
    <row r="884" customFormat="false" ht="15" hidden="false" customHeight="false" outlineLevel="0" collapsed="false">
      <c r="A884" s="16"/>
      <c r="B884" s="17"/>
      <c r="C884" s="18"/>
      <c r="D884" s="7" t="str">
        <f aca="false">IF(B884="","",IFERROR(INDEX(المنتجات!$C$5:$C$64,MATCH(B884,المنتجات!$A$5:$A$64,0)),""))</f>
        <v/>
      </c>
      <c r="E884" s="19"/>
      <c r="F884" s="7" t="str">
        <f aca="false">IF(OR(B884="",D884=""),"",N(C884)*D884*(1-N(E884)))</f>
        <v/>
      </c>
      <c r="G884" s="7" t="str">
        <f aca="false">IF(OR(B884="",D884=""),"",N(C884)*IFERROR(INDEX(المنتجات!$B$5:$B$64,MATCH(B884,المنتجات!$A$5:$A$64,0)),0))</f>
        <v/>
      </c>
      <c r="H884" s="8" t="str">
        <f aca="false">IF(F884="","",F884-G884)</f>
        <v/>
      </c>
    </row>
    <row r="885" customFormat="false" ht="15" hidden="false" customHeight="false" outlineLevel="0" collapsed="false">
      <c r="A885" s="16"/>
      <c r="B885" s="17"/>
      <c r="C885" s="18"/>
      <c r="D885" s="7" t="str">
        <f aca="false">IF(B885="","",IFERROR(INDEX(المنتجات!$C$5:$C$64,MATCH(B885,المنتجات!$A$5:$A$64,0)),""))</f>
        <v/>
      </c>
      <c r="E885" s="19"/>
      <c r="F885" s="7" t="str">
        <f aca="false">IF(OR(B885="",D885=""),"",N(C885)*D885*(1-N(E885)))</f>
        <v/>
      </c>
      <c r="G885" s="7" t="str">
        <f aca="false">IF(OR(B885="",D885=""),"",N(C885)*IFERROR(INDEX(المنتجات!$B$5:$B$64,MATCH(B885,المنتجات!$A$5:$A$64,0)),0))</f>
        <v/>
      </c>
      <c r="H885" s="8" t="str">
        <f aca="false">IF(F885="","",F885-G885)</f>
        <v/>
      </c>
    </row>
    <row r="886" customFormat="false" ht="15" hidden="false" customHeight="false" outlineLevel="0" collapsed="false">
      <c r="A886" s="16"/>
      <c r="B886" s="17"/>
      <c r="C886" s="18"/>
      <c r="D886" s="7" t="str">
        <f aca="false">IF(B886="","",IFERROR(INDEX(المنتجات!$C$5:$C$64,MATCH(B886,المنتجات!$A$5:$A$64,0)),""))</f>
        <v/>
      </c>
      <c r="E886" s="19"/>
      <c r="F886" s="7" t="str">
        <f aca="false">IF(OR(B886="",D886=""),"",N(C886)*D886*(1-N(E886)))</f>
        <v/>
      </c>
      <c r="G886" s="7" t="str">
        <f aca="false">IF(OR(B886="",D886=""),"",N(C886)*IFERROR(INDEX(المنتجات!$B$5:$B$64,MATCH(B886,المنتجات!$A$5:$A$64,0)),0))</f>
        <v/>
      </c>
      <c r="H886" s="8" t="str">
        <f aca="false">IF(F886="","",F886-G886)</f>
        <v/>
      </c>
    </row>
    <row r="887" customFormat="false" ht="15" hidden="false" customHeight="false" outlineLevel="0" collapsed="false">
      <c r="A887" s="16"/>
      <c r="B887" s="17"/>
      <c r="C887" s="18"/>
      <c r="D887" s="7" t="str">
        <f aca="false">IF(B887="","",IFERROR(INDEX(المنتجات!$C$5:$C$64,MATCH(B887,المنتجات!$A$5:$A$64,0)),""))</f>
        <v/>
      </c>
      <c r="E887" s="19"/>
      <c r="F887" s="7" t="str">
        <f aca="false">IF(OR(B887="",D887=""),"",N(C887)*D887*(1-N(E887)))</f>
        <v/>
      </c>
      <c r="G887" s="7" t="str">
        <f aca="false">IF(OR(B887="",D887=""),"",N(C887)*IFERROR(INDEX(المنتجات!$B$5:$B$64,MATCH(B887,المنتجات!$A$5:$A$64,0)),0))</f>
        <v/>
      </c>
      <c r="H887" s="8" t="str">
        <f aca="false">IF(F887="","",F887-G887)</f>
        <v/>
      </c>
    </row>
    <row r="888" customFormat="false" ht="15" hidden="false" customHeight="false" outlineLevel="0" collapsed="false">
      <c r="A888" s="16"/>
      <c r="B888" s="17"/>
      <c r="C888" s="18"/>
      <c r="D888" s="7" t="str">
        <f aca="false">IF(B888="","",IFERROR(INDEX(المنتجات!$C$5:$C$64,MATCH(B888,المنتجات!$A$5:$A$64,0)),""))</f>
        <v/>
      </c>
      <c r="E888" s="19"/>
      <c r="F888" s="7" t="str">
        <f aca="false">IF(OR(B888="",D888=""),"",N(C888)*D888*(1-N(E888)))</f>
        <v/>
      </c>
      <c r="G888" s="7" t="str">
        <f aca="false">IF(OR(B888="",D888=""),"",N(C888)*IFERROR(INDEX(المنتجات!$B$5:$B$64,MATCH(B888,المنتجات!$A$5:$A$64,0)),0))</f>
        <v/>
      </c>
      <c r="H888" s="8" t="str">
        <f aca="false">IF(F888="","",F888-G888)</f>
        <v/>
      </c>
    </row>
    <row r="889" customFormat="false" ht="15" hidden="false" customHeight="false" outlineLevel="0" collapsed="false">
      <c r="A889" s="16"/>
      <c r="B889" s="17"/>
      <c r="C889" s="18"/>
      <c r="D889" s="7" t="str">
        <f aca="false">IF(B889="","",IFERROR(INDEX(المنتجات!$C$5:$C$64,MATCH(B889,المنتجات!$A$5:$A$64,0)),""))</f>
        <v/>
      </c>
      <c r="E889" s="19"/>
      <c r="F889" s="7" t="str">
        <f aca="false">IF(OR(B889="",D889=""),"",N(C889)*D889*(1-N(E889)))</f>
        <v/>
      </c>
      <c r="G889" s="7" t="str">
        <f aca="false">IF(OR(B889="",D889=""),"",N(C889)*IFERROR(INDEX(المنتجات!$B$5:$B$64,MATCH(B889,المنتجات!$A$5:$A$64,0)),0))</f>
        <v/>
      </c>
      <c r="H889" s="8" t="str">
        <f aca="false">IF(F889="","",F889-G889)</f>
        <v/>
      </c>
    </row>
    <row r="890" customFormat="false" ht="15" hidden="false" customHeight="false" outlineLevel="0" collapsed="false">
      <c r="A890" s="16"/>
      <c r="B890" s="17"/>
      <c r="C890" s="18"/>
      <c r="D890" s="7" t="str">
        <f aca="false">IF(B890="","",IFERROR(INDEX(المنتجات!$C$5:$C$64,MATCH(B890,المنتجات!$A$5:$A$64,0)),""))</f>
        <v/>
      </c>
      <c r="E890" s="19"/>
      <c r="F890" s="7" t="str">
        <f aca="false">IF(OR(B890="",D890=""),"",N(C890)*D890*(1-N(E890)))</f>
        <v/>
      </c>
      <c r="G890" s="7" t="str">
        <f aca="false">IF(OR(B890="",D890=""),"",N(C890)*IFERROR(INDEX(المنتجات!$B$5:$B$64,MATCH(B890,المنتجات!$A$5:$A$64,0)),0))</f>
        <v/>
      </c>
      <c r="H890" s="8" t="str">
        <f aca="false">IF(F890="","",F890-G890)</f>
        <v/>
      </c>
    </row>
    <row r="891" customFormat="false" ht="15" hidden="false" customHeight="false" outlineLevel="0" collapsed="false">
      <c r="A891" s="16"/>
      <c r="B891" s="17"/>
      <c r="C891" s="18"/>
      <c r="D891" s="7" t="str">
        <f aca="false">IF(B891="","",IFERROR(INDEX(المنتجات!$C$5:$C$64,MATCH(B891,المنتجات!$A$5:$A$64,0)),""))</f>
        <v/>
      </c>
      <c r="E891" s="19"/>
      <c r="F891" s="7" t="str">
        <f aca="false">IF(OR(B891="",D891=""),"",N(C891)*D891*(1-N(E891)))</f>
        <v/>
      </c>
      <c r="G891" s="7" t="str">
        <f aca="false">IF(OR(B891="",D891=""),"",N(C891)*IFERROR(INDEX(المنتجات!$B$5:$B$64,MATCH(B891,المنتجات!$A$5:$A$64,0)),0))</f>
        <v/>
      </c>
      <c r="H891" s="8" t="str">
        <f aca="false">IF(F891="","",F891-G891)</f>
        <v/>
      </c>
    </row>
    <row r="892" customFormat="false" ht="15" hidden="false" customHeight="false" outlineLevel="0" collapsed="false">
      <c r="A892" s="16"/>
      <c r="B892" s="17"/>
      <c r="C892" s="18"/>
      <c r="D892" s="7" t="str">
        <f aca="false">IF(B892="","",IFERROR(INDEX(المنتجات!$C$5:$C$64,MATCH(B892,المنتجات!$A$5:$A$64,0)),""))</f>
        <v/>
      </c>
      <c r="E892" s="19"/>
      <c r="F892" s="7" t="str">
        <f aca="false">IF(OR(B892="",D892=""),"",N(C892)*D892*(1-N(E892)))</f>
        <v/>
      </c>
      <c r="G892" s="7" t="str">
        <f aca="false">IF(OR(B892="",D892=""),"",N(C892)*IFERROR(INDEX(المنتجات!$B$5:$B$64,MATCH(B892,المنتجات!$A$5:$A$64,0)),0))</f>
        <v/>
      </c>
      <c r="H892" s="8" t="str">
        <f aca="false">IF(F892="","",F892-G892)</f>
        <v/>
      </c>
    </row>
    <row r="893" customFormat="false" ht="15" hidden="false" customHeight="false" outlineLevel="0" collapsed="false">
      <c r="A893" s="16"/>
      <c r="B893" s="17"/>
      <c r="C893" s="18"/>
      <c r="D893" s="7" t="str">
        <f aca="false">IF(B893="","",IFERROR(INDEX(المنتجات!$C$5:$C$64,MATCH(B893,المنتجات!$A$5:$A$64,0)),""))</f>
        <v/>
      </c>
      <c r="E893" s="19"/>
      <c r="F893" s="7" t="str">
        <f aca="false">IF(OR(B893="",D893=""),"",N(C893)*D893*(1-N(E893)))</f>
        <v/>
      </c>
      <c r="G893" s="7" t="str">
        <f aca="false">IF(OR(B893="",D893=""),"",N(C893)*IFERROR(INDEX(المنتجات!$B$5:$B$64,MATCH(B893,المنتجات!$A$5:$A$64,0)),0))</f>
        <v/>
      </c>
      <c r="H893" s="8" t="str">
        <f aca="false">IF(F893="","",F893-G893)</f>
        <v/>
      </c>
    </row>
    <row r="894" customFormat="false" ht="15" hidden="false" customHeight="false" outlineLevel="0" collapsed="false">
      <c r="A894" s="16"/>
      <c r="B894" s="17"/>
      <c r="C894" s="18"/>
      <c r="D894" s="7" t="str">
        <f aca="false">IF(B894="","",IFERROR(INDEX(المنتجات!$C$5:$C$64,MATCH(B894,المنتجات!$A$5:$A$64,0)),""))</f>
        <v/>
      </c>
      <c r="E894" s="19"/>
      <c r="F894" s="7" t="str">
        <f aca="false">IF(OR(B894="",D894=""),"",N(C894)*D894*(1-N(E894)))</f>
        <v/>
      </c>
      <c r="G894" s="7" t="str">
        <f aca="false">IF(OR(B894="",D894=""),"",N(C894)*IFERROR(INDEX(المنتجات!$B$5:$B$64,MATCH(B894,المنتجات!$A$5:$A$64,0)),0))</f>
        <v/>
      </c>
      <c r="H894" s="8" t="str">
        <f aca="false">IF(F894="","",F894-G894)</f>
        <v/>
      </c>
    </row>
    <row r="895" customFormat="false" ht="15" hidden="false" customHeight="false" outlineLevel="0" collapsed="false">
      <c r="A895" s="16"/>
      <c r="B895" s="17"/>
      <c r="C895" s="18"/>
      <c r="D895" s="7" t="str">
        <f aca="false">IF(B895="","",IFERROR(INDEX(المنتجات!$C$5:$C$64,MATCH(B895,المنتجات!$A$5:$A$64,0)),""))</f>
        <v/>
      </c>
      <c r="E895" s="19"/>
      <c r="F895" s="7" t="str">
        <f aca="false">IF(OR(B895="",D895=""),"",N(C895)*D895*(1-N(E895)))</f>
        <v/>
      </c>
      <c r="G895" s="7" t="str">
        <f aca="false">IF(OR(B895="",D895=""),"",N(C895)*IFERROR(INDEX(المنتجات!$B$5:$B$64,MATCH(B895,المنتجات!$A$5:$A$64,0)),0))</f>
        <v/>
      </c>
      <c r="H895" s="8" t="str">
        <f aca="false">IF(F895="","",F895-G895)</f>
        <v/>
      </c>
    </row>
    <row r="896" customFormat="false" ht="15" hidden="false" customHeight="false" outlineLevel="0" collapsed="false">
      <c r="A896" s="16"/>
      <c r="B896" s="17"/>
      <c r="C896" s="18"/>
      <c r="D896" s="7" t="str">
        <f aca="false">IF(B896="","",IFERROR(INDEX(المنتجات!$C$5:$C$64,MATCH(B896,المنتجات!$A$5:$A$64,0)),""))</f>
        <v/>
      </c>
      <c r="E896" s="19"/>
      <c r="F896" s="7" t="str">
        <f aca="false">IF(OR(B896="",D896=""),"",N(C896)*D896*(1-N(E896)))</f>
        <v/>
      </c>
      <c r="G896" s="7" t="str">
        <f aca="false">IF(OR(B896="",D896=""),"",N(C896)*IFERROR(INDEX(المنتجات!$B$5:$B$64,MATCH(B896,المنتجات!$A$5:$A$64,0)),0))</f>
        <v/>
      </c>
      <c r="H896" s="8" t="str">
        <f aca="false">IF(F896="","",F896-G896)</f>
        <v/>
      </c>
    </row>
    <row r="897" customFormat="false" ht="15" hidden="false" customHeight="false" outlineLevel="0" collapsed="false">
      <c r="A897" s="16"/>
      <c r="B897" s="17"/>
      <c r="C897" s="18"/>
      <c r="D897" s="7" t="str">
        <f aca="false">IF(B897="","",IFERROR(INDEX(المنتجات!$C$5:$C$64,MATCH(B897,المنتجات!$A$5:$A$64,0)),""))</f>
        <v/>
      </c>
      <c r="E897" s="19"/>
      <c r="F897" s="7" t="str">
        <f aca="false">IF(OR(B897="",D897=""),"",N(C897)*D897*(1-N(E897)))</f>
        <v/>
      </c>
      <c r="G897" s="7" t="str">
        <f aca="false">IF(OR(B897="",D897=""),"",N(C897)*IFERROR(INDEX(المنتجات!$B$5:$B$64,MATCH(B897,المنتجات!$A$5:$A$64,0)),0))</f>
        <v/>
      </c>
      <c r="H897" s="8" t="str">
        <f aca="false">IF(F897="","",F897-G897)</f>
        <v/>
      </c>
    </row>
    <row r="898" customFormat="false" ht="15" hidden="false" customHeight="false" outlineLevel="0" collapsed="false">
      <c r="A898" s="16"/>
      <c r="B898" s="17"/>
      <c r="C898" s="18"/>
      <c r="D898" s="7" t="str">
        <f aca="false">IF(B898="","",IFERROR(INDEX(المنتجات!$C$5:$C$64,MATCH(B898,المنتجات!$A$5:$A$64,0)),""))</f>
        <v/>
      </c>
      <c r="E898" s="19"/>
      <c r="F898" s="7" t="str">
        <f aca="false">IF(OR(B898="",D898=""),"",N(C898)*D898*(1-N(E898)))</f>
        <v/>
      </c>
      <c r="G898" s="7" t="str">
        <f aca="false">IF(OR(B898="",D898=""),"",N(C898)*IFERROR(INDEX(المنتجات!$B$5:$B$64,MATCH(B898,المنتجات!$A$5:$A$64,0)),0))</f>
        <v/>
      </c>
      <c r="H898" s="8" t="str">
        <f aca="false">IF(F898="","",F898-G898)</f>
        <v/>
      </c>
    </row>
    <row r="899" customFormat="false" ht="15" hidden="false" customHeight="false" outlineLevel="0" collapsed="false">
      <c r="A899" s="16"/>
      <c r="B899" s="17"/>
      <c r="C899" s="18"/>
      <c r="D899" s="7" t="str">
        <f aca="false">IF(B899="","",IFERROR(INDEX(المنتجات!$C$5:$C$64,MATCH(B899,المنتجات!$A$5:$A$64,0)),""))</f>
        <v/>
      </c>
      <c r="E899" s="19"/>
      <c r="F899" s="7" t="str">
        <f aca="false">IF(OR(B899="",D899=""),"",N(C899)*D899*(1-N(E899)))</f>
        <v/>
      </c>
      <c r="G899" s="7" t="str">
        <f aca="false">IF(OR(B899="",D899=""),"",N(C899)*IFERROR(INDEX(المنتجات!$B$5:$B$64,MATCH(B899,المنتجات!$A$5:$A$64,0)),0))</f>
        <v/>
      </c>
      <c r="H899" s="8" t="str">
        <f aca="false">IF(F899="","",F899-G899)</f>
        <v/>
      </c>
    </row>
    <row r="900" customFormat="false" ht="15" hidden="false" customHeight="false" outlineLevel="0" collapsed="false">
      <c r="A900" s="16"/>
      <c r="B900" s="17"/>
      <c r="C900" s="18"/>
      <c r="D900" s="7" t="str">
        <f aca="false">IF(B900="","",IFERROR(INDEX(المنتجات!$C$5:$C$64,MATCH(B900,المنتجات!$A$5:$A$64,0)),""))</f>
        <v/>
      </c>
      <c r="E900" s="19"/>
      <c r="F900" s="7" t="str">
        <f aca="false">IF(OR(B900="",D900=""),"",N(C900)*D900*(1-N(E900)))</f>
        <v/>
      </c>
      <c r="G900" s="7" t="str">
        <f aca="false">IF(OR(B900="",D900=""),"",N(C900)*IFERROR(INDEX(المنتجات!$B$5:$B$64,MATCH(B900,المنتجات!$A$5:$A$64,0)),0))</f>
        <v/>
      </c>
      <c r="H900" s="8" t="str">
        <f aca="false">IF(F900="","",F900-G900)</f>
        <v/>
      </c>
    </row>
    <row r="901" customFormat="false" ht="15" hidden="false" customHeight="false" outlineLevel="0" collapsed="false">
      <c r="A901" s="16"/>
      <c r="B901" s="17"/>
      <c r="C901" s="18"/>
      <c r="D901" s="7" t="str">
        <f aca="false">IF(B901="","",IFERROR(INDEX(المنتجات!$C$5:$C$64,MATCH(B901,المنتجات!$A$5:$A$64,0)),""))</f>
        <v/>
      </c>
      <c r="E901" s="19"/>
      <c r="F901" s="7" t="str">
        <f aca="false">IF(OR(B901="",D901=""),"",N(C901)*D901*(1-N(E901)))</f>
        <v/>
      </c>
      <c r="G901" s="7" t="str">
        <f aca="false">IF(OR(B901="",D901=""),"",N(C901)*IFERROR(INDEX(المنتجات!$B$5:$B$64,MATCH(B901,المنتجات!$A$5:$A$64,0)),0))</f>
        <v/>
      </c>
      <c r="H901" s="8" t="str">
        <f aca="false">IF(F901="","",F901-G901)</f>
        <v/>
      </c>
    </row>
    <row r="902" customFormat="false" ht="15" hidden="false" customHeight="false" outlineLevel="0" collapsed="false">
      <c r="A902" s="16"/>
      <c r="B902" s="17"/>
      <c r="C902" s="18"/>
      <c r="D902" s="7" t="str">
        <f aca="false">IF(B902="","",IFERROR(INDEX(المنتجات!$C$5:$C$64,MATCH(B902,المنتجات!$A$5:$A$64,0)),""))</f>
        <v/>
      </c>
      <c r="E902" s="19"/>
      <c r="F902" s="7" t="str">
        <f aca="false">IF(OR(B902="",D902=""),"",N(C902)*D902*(1-N(E902)))</f>
        <v/>
      </c>
      <c r="G902" s="7" t="str">
        <f aca="false">IF(OR(B902="",D902=""),"",N(C902)*IFERROR(INDEX(المنتجات!$B$5:$B$64,MATCH(B902,المنتجات!$A$5:$A$64,0)),0))</f>
        <v/>
      </c>
      <c r="H902" s="8" t="str">
        <f aca="false">IF(F902="","",F902-G902)</f>
        <v/>
      </c>
    </row>
    <row r="903" customFormat="false" ht="15" hidden="false" customHeight="false" outlineLevel="0" collapsed="false">
      <c r="A903" s="16"/>
      <c r="B903" s="17"/>
      <c r="C903" s="18"/>
      <c r="D903" s="7" t="str">
        <f aca="false">IF(B903="","",IFERROR(INDEX(المنتجات!$C$5:$C$64,MATCH(B903,المنتجات!$A$5:$A$64,0)),""))</f>
        <v/>
      </c>
      <c r="E903" s="19"/>
      <c r="F903" s="7" t="str">
        <f aca="false">IF(OR(B903="",D903=""),"",N(C903)*D903*(1-N(E903)))</f>
        <v/>
      </c>
      <c r="G903" s="7" t="str">
        <f aca="false">IF(OR(B903="",D903=""),"",N(C903)*IFERROR(INDEX(المنتجات!$B$5:$B$64,MATCH(B903,المنتجات!$A$5:$A$64,0)),0))</f>
        <v/>
      </c>
      <c r="H903" s="8" t="str">
        <f aca="false">IF(F903="","",F903-G903)</f>
        <v/>
      </c>
    </row>
    <row r="904" customFormat="false" ht="15" hidden="false" customHeight="false" outlineLevel="0" collapsed="false">
      <c r="A904" s="16"/>
      <c r="B904" s="17"/>
      <c r="C904" s="18"/>
      <c r="D904" s="7" t="str">
        <f aca="false">IF(B904="","",IFERROR(INDEX(المنتجات!$C$5:$C$64,MATCH(B904,المنتجات!$A$5:$A$64,0)),""))</f>
        <v/>
      </c>
      <c r="E904" s="19"/>
      <c r="F904" s="7" t="str">
        <f aca="false">IF(OR(B904="",D904=""),"",N(C904)*D904*(1-N(E904)))</f>
        <v/>
      </c>
      <c r="G904" s="7" t="str">
        <f aca="false">IF(OR(B904="",D904=""),"",N(C904)*IFERROR(INDEX(المنتجات!$B$5:$B$64,MATCH(B904,المنتجات!$A$5:$A$64,0)),0))</f>
        <v/>
      </c>
      <c r="H904" s="8" t="str">
        <f aca="false">IF(F904="","",F904-G904)</f>
        <v/>
      </c>
    </row>
    <row r="905" customFormat="false" ht="15" hidden="false" customHeight="false" outlineLevel="0" collapsed="false">
      <c r="A905" s="16"/>
      <c r="B905" s="17"/>
      <c r="C905" s="18"/>
      <c r="D905" s="7" t="str">
        <f aca="false">IF(B905="","",IFERROR(INDEX(المنتجات!$C$5:$C$64,MATCH(B905,المنتجات!$A$5:$A$64,0)),""))</f>
        <v/>
      </c>
      <c r="E905" s="19"/>
      <c r="F905" s="7" t="str">
        <f aca="false">IF(OR(B905="",D905=""),"",N(C905)*D905*(1-N(E905)))</f>
        <v/>
      </c>
      <c r="G905" s="7" t="str">
        <f aca="false">IF(OR(B905="",D905=""),"",N(C905)*IFERROR(INDEX(المنتجات!$B$5:$B$64,MATCH(B905,المنتجات!$A$5:$A$64,0)),0))</f>
        <v/>
      </c>
      <c r="H905" s="8" t="str">
        <f aca="false">IF(F905="","",F905-G905)</f>
        <v/>
      </c>
    </row>
    <row r="906" customFormat="false" ht="15" hidden="false" customHeight="false" outlineLevel="0" collapsed="false">
      <c r="A906" s="16"/>
      <c r="B906" s="17"/>
      <c r="C906" s="18"/>
      <c r="D906" s="7" t="str">
        <f aca="false">IF(B906="","",IFERROR(INDEX(المنتجات!$C$5:$C$64,MATCH(B906,المنتجات!$A$5:$A$64,0)),""))</f>
        <v/>
      </c>
      <c r="E906" s="19"/>
      <c r="F906" s="7" t="str">
        <f aca="false">IF(OR(B906="",D906=""),"",N(C906)*D906*(1-N(E906)))</f>
        <v/>
      </c>
      <c r="G906" s="7" t="str">
        <f aca="false">IF(OR(B906="",D906=""),"",N(C906)*IFERROR(INDEX(المنتجات!$B$5:$B$64,MATCH(B906,المنتجات!$A$5:$A$64,0)),0))</f>
        <v/>
      </c>
      <c r="H906" s="8" t="str">
        <f aca="false">IF(F906="","",F906-G906)</f>
        <v/>
      </c>
    </row>
    <row r="907" customFormat="false" ht="15" hidden="false" customHeight="false" outlineLevel="0" collapsed="false">
      <c r="A907" s="16"/>
      <c r="B907" s="17"/>
      <c r="C907" s="18"/>
      <c r="D907" s="7" t="str">
        <f aca="false">IF(B907="","",IFERROR(INDEX(المنتجات!$C$5:$C$64,MATCH(B907,المنتجات!$A$5:$A$64,0)),""))</f>
        <v/>
      </c>
      <c r="E907" s="19"/>
      <c r="F907" s="7" t="str">
        <f aca="false">IF(OR(B907="",D907=""),"",N(C907)*D907*(1-N(E907)))</f>
        <v/>
      </c>
      <c r="G907" s="7" t="str">
        <f aca="false">IF(OR(B907="",D907=""),"",N(C907)*IFERROR(INDEX(المنتجات!$B$5:$B$64,MATCH(B907,المنتجات!$A$5:$A$64,0)),0))</f>
        <v/>
      </c>
      <c r="H907" s="8" t="str">
        <f aca="false">IF(F907="","",F907-G907)</f>
        <v/>
      </c>
    </row>
    <row r="908" customFormat="false" ht="15" hidden="false" customHeight="false" outlineLevel="0" collapsed="false">
      <c r="A908" s="16"/>
      <c r="B908" s="17"/>
      <c r="C908" s="18"/>
      <c r="D908" s="7" t="str">
        <f aca="false">IF(B908="","",IFERROR(INDEX(المنتجات!$C$5:$C$64,MATCH(B908,المنتجات!$A$5:$A$64,0)),""))</f>
        <v/>
      </c>
      <c r="E908" s="19"/>
      <c r="F908" s="7" t="str">
        <f aca="false">IF(OR(B908="",D908=""),"",N(C908)*D908*(1-N(E908)))</f>
        <v/>
      </c>
      <c r="G908" s="7" t="str">
        <f aca="false">IF(OR(B908="",D908=""),"",N(C908)*IFERROR(INDEX(المنتجات!$B$5:$B$64,MATCH(B908,المنتجات!$A$5:$A$64,0)),0))</f>
        <v/>
      </c>
      <c r="H908" s="8" t="str">
        <f aca="false">IF(F908="","",F908-G908)</f>
        <v/>
      </c>
    </row>
    <row r="909" customFormat="false" ht="15" hidden="false" customHeight="false" outlineLevel="0" collapsed="false">
      <c r="A909" s="16"/>
      <c r="B909" s="17"/>
      <c r="C909" s="18"/>
      <c r="D909" s="7" t="str">
        <f aca="false">IF(B909="","",IFERROR(INDEX(المنتجات!$C$5:$C$64,MATCH(B909,المنتجات!$A$5:$A$64,0)),""))</f>
        <v/>
      </c>
      <c r="E909" s="19"/>
      <c r="F909" s="7" t="str">
        <f aca="false">IF(OR(B909="",D909=""),"",N(C909)*D909*(1-N(E909)))</f>
        <v/>
      </c>
      <c r="G909" s="7" t="str">
        <f aca="false">IF(OR(B909="",D909=""),"",N(C909)*IFERROR(INDEX(المنتجات!$B$5:$B$64,MATCH(B909,المنتجات!$A$5:$A$64,0)),0))</f>
        <v/>
      </c>
      <c r="H909" s="8" t="str">
        <f aca="false">IF(F909="","",F909-G909)</f>
        <v/>
      </c>
    </row>
    <row r="910" customFormat="false" ht="15" hidden="false" customHeight="false" outlineLevel="0" collapsed="false">
      <c r="A910" s="16"/>
      <c r="B910" s="17"/>
      <c r="C910" s="18"/>
      <c r="D910" s="7" t="str">
        <f aca="false">IF(B910="","",IFERROR(INDEX(المنتجات!$C$5:$C$64,MATCH(B910,المنتجات!$A$5:$A$64,0)),""))</f>
        <v/>
      </c>
      <c r="E910" s="19"/>
      <c r="F910" s="7" t="str">
        <f aca="false">IF(OR(B910="",D910=""),"",N(C910)*D910*(1-N(E910)))</f>
        <v/>
      </c>
      <c r="G910" s="7" t="str">
        <f aca="false">IF(OR(B910="",D910=""),"",N(C910)*IFERROR(INDEX(المنتجات!$B$5:$B$64,MATCH(B910,المنتجات!$A$5:$A$64,0)),0))</f>
        <v/>
      </c>
      <c r="H910" s="8" t="str">
        <f aca="false">IF(F910="","",F910-G910)</f>
        <v/>
      </c>
    </row>
    <row r="911" customFormat="false" ht="15" hidden="false" customHeight="false" outlineLevel="0" collapsed="false">
      <c r="A911" s="16"/>
      <c r="B911" s="17"/>
      <c r="C911" s="18"/>
      <c r="D911" s="7" t="str">
        <f aca="false">IF(B911="","",IFERROR(INDEX(المنتجات!$C$5:$C$64,MATCH(B911,المنتجات!$A$5:$A$64,0)),""))</f>
        <v/>
      </c>
      <c r="E911" s="19"/>
      <c r="F911" s="7" t="str">
        <f aca="false">IF(OR(B911="",D911=""),"",N(C911)*D911*(1-N(E911)))</f>
        <v/>
      </c>
      <c r="G911" s="7" t="str">
        <f aca="false">IF(OR(B911="",D911=""),"",N(C911)*IFERROR(INDEX(المنتجات!$B$5:$B$64,MATCH(B911,المنتجات!$A$5:$A$64,0)),0))</f>
        <v/>
      </c>
      <c r="H911" s="8" t="str">
        <f aca="false">IF(F911="","",F911-G911)</f>
        <v/>
      </c>
    </row>
    <row r="912" customFormat="false" ht="15" hidden="false" customHeight="false" outlineLevel="0" collapsed="false">
      <c r="A912" s="16"/>
      <c r="B912" s="17"/>
      <c r="C912" s="18"/>
      <c r="D912" s="7" t="str">
        <f aca="false">IF(B912="","",IFERROR(INDEX(المنتجات!$C$5:$C$64,MATCH(B912,المنتجات!$A$5:$A$64,0)),""))</f>
        <v/>
      </c>
      <c r="E912" s="19"/>
      <c r="F912" s="7" t="str">
        <f aca="false">IF(OR(B912="",D912=""),"",N(C912)*D912*(1-N(E912)))</f>
        <v/>
      </c>
      <c r="G912" s="7" t="str">
        <f aca="false">IF(OR(B912="",D912=""),"",N(C912)*IFERROR(INDEX(المنتجات!$B$5:$B$64,MATCH(B912,المنتجات!$A$5:$A$64,0)),0))</f>
        <v/>
      </c>
      <c r="H912" s="8" t="str">
        <f aca="false">IF(F912="","",F912-G912)</f>
        <v/>
      </c>
    </row>
    <row r="913" customFormat="false" ht="15" hidden="false" customHeight="false" outlineLevel="0" collapsed="false">
      <c r="A913" s="16"/>
      <c r="B913" s="17"/>
      <c r="C913" s="18"/>
      <c r="D913" s="7" t="str">
        <f aca="false">IF(B913="","",IFERROR(INDEX(المنتجات!$C$5:$C$64,MATCH(B913,المنتجات!$A$5:$A$64,0)),""))</f>
        <v/>
      </c>
      <c r="E913" s="19"/>
      <c r="F913" s="7" t="str">
        <f aca="false">IF(OR(B913="",D913=""),"",N(C913)*D913*(1-N(E913)))</f>
        <v/>
      </c>
      <c r="G913" s="7" t="str">
        <f aca="false">IF(OR(B913="",D913=""),"",N(C913)*IFERROR(INDEX(المنتجات!$B$5:$B$64,MATCH(B913,المنتجات!$A$5:$A$64,0)),0))</f>
        <v/>
      </c>
      <c r="H913" s="8" t="str">
        <f aca="false">IF(F913="","",F913-G913)</f>
        <v/>
      </c>
    </row>
    <row r="914" customFormat="false" ht="15" hidden="false" customHeight="false" outlineLevel="0" collapsed="false">
      <c r="A914" s="16"/>
      <c r="B914" s="17"/>
      <c r="C914" s="18"/>
      <c r="D914" s="7" t="str">
        <f aca="false">IF(B914="","",IFERROR(INDEX(المنتجات!$C$5:$C$64,MATCH(B914,المنتجات!$A$5:$A$64,0)),""))</f>
        <v/>
      </c>
      <c r="E914" s="19"/>
      <c r="F914" s="7" t="str">
        <f aca="false">IF(OR(B914="",D914=""),"",N(C914)*D914*(1-N(E914)))</f>
        <v/>
      </c>
      <c r="G914" s="7" t="str">
        <f aca="false">IF(OR(B914="",D914=""),"",N(C914)*IFERROR(INDEX(المنتجات!$B$5:$B$64,MATCH(B914,المنتجات!$A$5:$A$64,0)),0))</f>
        <v/>
      </c>
      <c r="H914" s="8" t="str">
        <f aca="false">IF(F914="","",F914-G914)</f>
        <v/>
      </c>
    </row>
    <row r="915" customFormat="false" ht="15" hidden="false" customHeight="false" outlineLevel="0" collapsed="false">
      <c r="A915" s="16"/>
      <c r="B915" s="17"/>
      <c r="C915" s="18"/>
      <c r="D915" s="7" t="str">
        <f aca="false">IF(B915="","",IFERROR(INDEX(المنتجات!$C$5:$C$64,MATCH(B915,المنتجات!$A$5:$A$64,0)),""))</f>
        <v/>
      </c>
      <c r="E915" s="19"/>
      <c r="F915" s="7" t="str">
        <f aca="false">IF(OR(B915="",D915=""),"",N(C915)*D915*(1-N(E915)))</f>
        <v/>
      </c>
      <c r="G915" s="7" t="str">
        <f aca="false">IF(OR(B915="",D915=""),"",N(C915)*IFERROR(INDEX(المنتجات!$B$5:$B$64,MATCH(B915,المنتجات!$A$5:$A$64,0)),0))</f>
        <v/>
      </c>
      <c r="H915" s="8" t="str">
        <f aca="false">IF(F915="","",F915-G915)</f>
        <v/>
      </c>
    </row>
    <row r="916" customFormat="false" ht="15" hidden="false" customHeight="false" outlineLevel="0" collapsed="false">
      <c r="A916" s="16"/>
      <c r="B916" s="17"/>
      <c r="C916" s="18"/>
      <c r="D916" s="7" t="str">
        <f aca="false">IF(B916="","",IFERROR(INDEX(المنتجات!$C$5:$C$64,MATCH(B916,المنتجات!$A$5:$A$64,0)),""))</f>
        <v/>
      </c>
      <c r="E916" s="19"/>
      <c r="F916" s="7" t="str">
        <f aca="false">IF(OR(B916="",D916=""),"",N(C916)*D916*(1-N(E916)))</f>
        <v/>
      </c>
      <c r="G916" s="7" t="str">
        <f aca="false">IF(OR(B916="",D916=""),"",N(C916)*IFERROR(INDEX(المنتجات!$B$5:$B$64,MATCH(B916,المنتجات!$A$5:$A$64,0)),0))</f>
        <v/>
      </c>
      <c r="H916" s="8" t="str">
        <f aca="false">IF(F916="","",F916-G916)</f>
        <v/>
      </c>
    </row>
    <row r="917" customFormat="false" ht="15" hidden="false" customHeight="false" outlineLevel="0" collapsed="false">
      <c r="A917" s="16"/>
      <c r="B917" s="17"/>
      <c r="C917" s="18"/>
      <c r="D917" s="7" t="str">
        <f aca="false">IF(B917="","",IFERROR(INDEX(المنتجات!$C$5:$C$64,MATCH(B917,المنتجات!$A$5:$A$64,0)),""))</f>
        <v/>
      </c>
      <c r="E917" s="19"/>
      <c r="F917" s="7" t="str">
        <f aca="false">IF(OR(B917="",D917=""),"",N(C917)*D917*(1-N(E917)))</f>
        <v/>
      </c>
      <c r="G917" s="7" t="str">
        <f aca="false">IF(OR(B917="",D917=""),"",N(C917)*IFERROR(INDEX(المنتجات!$B$5:$B$64,MATCH(B917,المنتجات!$A$5:$A$64,0)),0))</f>
        <v/>
      </c>
      <c r="H917" s="8" t="str">
        <f aca="false">IF(F917="","",F917-G917)</f>
        <v/>
      </c>
    </row>
    <row r="918" customFormat="false" ht="15" hidden="false" customHeight="false" outlineLevel="0" collapsed="false">
      <c r="A918" s="16"/>
      <c r="B918" s="17"/>
      <c r="C918" s="18"/>
      <c r="D918" s="7" t="str">
        <f aca="false">IF(B918="","",IFERROR(INDEX(المنتجات!$C$5:$C$64,MATCH(B918,المنتجات!$A$5:$A$64,0)),""))</f>
        <v/>
      </c>
      <c r="E918" s="19"/>
      <c r="F918" s="7" t="str">
        <f aca="false">IF(OR(B918="",D918=""),"",N(C918)*D918*(1-N(E918)))</f>
        <v/>
      </c>
      <c r="G918" s="7" t="str">
        <f aca="false">IF(OR(B918="",D918=""),"",N(C918)*IFERROR(INDEX(المنتجات!$B$5:$B$64,MATCH(B918,المنتجات!$A$5:$A$64,0)),0))</f>
        <v/>
      </c>
      <c r="H918" s="8" t="str">
        <f aca="false">IF(F918="","",F918-G918)</f>
        <v/>
      </c>
    </row>
    <row r="919" customFormat="false" ht="15" hidden="false" customHeight="false" outlineLevel="0" collapsed="false">
      <c r="A919" s="16"/>
      <c r="B919" s="17"/>
      <c r="C919" s="18"/>
      <c r="D919" s="7" t="str">
        <f aca="false">IF(B919="","",IFERROR(INDEX(المنتجات!$C$5:$C$64,MATCH(B919,المنتجات!$A$5:$A$64,0)),""))</f>
        <v/>
      </c>
      <c r="E919" s="19"/>
      <c r="F919" s="7" t="str">
        <f aca="false">IF(OR(B919="",D919=""),"",N(C919)*D919*(1-N(E919)))</f>
        <v/>
      </c>
      <c r="G919" s="7" t="str">
        <f aca="false">IF(OR(B919="",D919=""),"",N(C919)*IFERROR(INDEX(المنتجات!$B$5:$B$64,MATCH(B919,المنتجات!$A$5:$A$64,0)),0))</f>
        <v/>
      </c>
      <c r="H919" s="8" t="str">
        <f aca="false">IF(F919="","",F919-G919)</f>
        <v/>
      </c>
    </row>
    <row r="920" customFormat="false" ht="15" hidden="false" customHeight="false" outlineLevel="0" collapsed="false">
      <c r="A920" s="16"/>
      <c r="B920" s="17"/>
      <c r="C920" s="18"/>
      <c r="D920" s="7" t="str">
        <f aca="false">IF(B920="","",IFERROR(INDEX(المنتجات!$C$5:$C$64,MATCH(B920,المنتجات!$A$5:$A$64,0)),""))</f>
        <v/>
      </c>
      <c r="E920" s="19"/>
      <c r="F920" s="7" t="str">
        <f aca="false">IF(OR(B920="",D920=""),"",N(C920)*D920*(1-N(E920)))</f>
        <v/>
      </c>
      <c r="G920" s="7" t="str">
        <f aca="false">IF(OR(B920="",D920=""),"",N(C920)*IFERROR(INDEX(المنتجات!$B$5:$B$64,MATCH(B920,المنتجات!$A$5:$A$64,0)),0))</f>
        <v/>
      </c>
      <c r="H920" s="8" t="str">
        <f aca="false">IF(F920="","",F920-G920)</f>
        <v/>
      </c>
    </row>
    <row r="921" customFormat="false" ht="15" hidden="false" customHeight="false" outlineLevel="0" collapsed="false">
      <c r="A921" s="16"/>
      <c r="B921" s="17"/>
      <c r="C921" s="18"/>
      <c r="D921" s="7" t="str">
        <f aca="false">IF(B921="","",IFERROR(INDEX(المنتجات!$C$5:$C$64,MATCH(B921,المنتجات!$A$5:$A$64,0)),""))</f>
        <v/>
      </c>
      <c r="E921" s="19"/>
      <c r="F921" s="7" t="str">
        <f aca="false">IF(OR(B921="",D921=""),"",N(C921)*D921*(1-N(E921)))</f>
        <v/>
      </c>
      <c r="G921" s="7" t="str">
        <f aca="false">IF(OR(B921="",D921=""),"",N(C921)*IFERROR(INDEX(المنتجات!$B$5:$B$64,MATCH(B921,المنتجات!$A$5:$A$64,0)),0))</f>
        <v/>
      </c>
      <c r="H921" s="8" t="str">
        <f aca="false">IF(F921="","",F921-G921)</f>
        <v/>
      </c>
    </row>
    <row r="922" customFormat="false" ht="15" hidden="false" customHeight="false" outlineLevel="0" collapsed="false">
      <c r="A922" s="16"/>
      <c r="B922" s="17"/>
      <c r="C922" s="18"/>
      <c r="D922" s="7" t="str">
        <f aca="false">IF(B922="","",IFERROR(INDEX(المنتجات!$C$5:$C$64,MATCH(B922,المنتجات!$A$5:$A$64,0)),""))</f>
        <v/>
      </c>
      <c r="E922" s="19"/>
      <c r="F922" s="7" t="str">
        <f aca="false">IF(OR(B922="",D922=""),"",N(C922)*D922*(1-N(E922)))</f>
        <v/>
      </c>
      <c r="G922" s="7" t="str">
        <f aca="false">IF(OR(B922="",D922=""),"",N(C922)*IFERROR(INDEX(المنتجات!$B$5:$B$64,MATCH(B922,المنتجات!$A$5:$A$64,0)),0))</f>
        <v/>
      </c>
      <c r="H922" s="8" t="str">
        <f aca="false">IF(F922="","",F922-G922)</f>
        <v/>
      </c>
    </row>
    <row r="923" customFormat="false" ht="15" hidden="false" customHeight="false" outlineLevel="0" collapsed="false">
      <c r="A923" s="16"/>
      <c r="B923" s="17"/>
      <c r="C923" s="18"/>
      <c r="D923" s="7" t="str">
        <f aca="false">IF(B923="","",IFERROR(INDEX(المنتجات!$C$5:$C$64,MATCH(B923,المنتجات!$A$5:$A$64,0)),""))</f>
        <v/>
      </c>
      <c r="E923" s="19"/>
      <c r="F923" s="7" t="str">
        <f aca="false">IF(OR(B923="",D923=""),"",N(C923)*D923*(1-N(E923)))</f>
        <v/>
      </c>
      <c r="G923" s="7" t="str">
        <f aca="false">IF(OR(B923="",D923=""),"",N(C923)*IFERROR(INDEX(المنتجات!$B$5:$B$64,MATCH(B923,المنتجات!$A$5:$A$64,0)),0))</f>
        <v/>
      </c>
      <c r="H923" s="8" t="str">
        <f aca="false">IF(F923="","",F923-G923)</f>
        <v/>
      </c>
    </row>
    <row r="924" customFormat="false" ht="15" hidden="false" customHeight="false" outlineLevel="0" collapsed="false">
      <c r="A924" s="16"/>
      <c r="B924" s="17"/>
      <c r="C924" s="18"/>
      <c r="D924" s="7" t="str">
        <f aca="false">IF(B924="","",IFERROR(INDEX(المنتجات!$C$5:$C$64,MATCH(B924,المنتجات!$A$5:$A$64,0)),""))</f>
        <v/>
      </c>
      <c r="E924" s="19"/>
      <c r="F924" s="7" t="str">
        <f aca="false">IF(OR(B924="",D924=""),"",N(C924)*D924*(1-N(E924)))</f>
        <v/>
      </c>
      <c r="G924" s="7" t="str">
        <f aca="false">IF(OR(B924="",D924=""),"",N(C924)*IFERROR(INDEX(المنتجات!$B$5:$B$64,MATCH(B924,المنتجات!$A$5:$A$64,0)),0))</f>
        <v/>
      </c>
      <c r="H924" s="8" t="str">
        <f aca="false">IF(F924="","",F924-G924)</f>
        <v/>
      </c>
    </row>
    <row r="925" customFormat="false" ht="15" hidden="false" customHeight="false" outlineLevel="0" collapsed="false">
      <c r="A925" s="16"/>
      <c r="B925" s="17"/>
      <c r="C925" s="18"/>
      <c r="D925" s="7" t="str">
        <f aca="false">IF(B925="","",IFERROR(INDEX(المنتجات!$C$5:$C$64,MATCH(B925,المنتجات!$A$5:$A$64,0)),""))</f>
        <v/>
      </c>
      <c r="E925" s="19"/>
      <c r="F925" s="7" t="str">
        <f aca="false">IF(OR(B925="",D925=""),"",N(C925)*D925*(1-N(E925)))</f>
        <v/>
      </c>
      <c r="G925" s="7" t="str">
        <f aca="false">IF(OR(B925="",D925=""),"",N(C925)*IFERROR(INDEX(المنتجات!$B$5:$B$64,MATCH(B925,المنتجات!$A$5:$A$64,0)),0))</f>
        <v/>
      </c>
      <c r="H925" s="8" t="str">
        <f aca="false">IF(F925="","",F925-G925)</f>
        <v/>
      </c>
    </row>
    <row r="926" customFormat="false" ht="15" hidden="false" customHeight="false" outlineLevel="0" collapsed="false">
      <c r="A926" s="16"/>
      <c r="B926" s="17"/>
      <c r="C926" s="18"/>
      <c r="D926" s="7" t="str">
        <f aca="false">IF(B926="","",IFERROR(INDEX(المنتجات!$C$5:$C$64,MATCH(B926,المنتجات!$A$5:$A$64,0)),""))</f>
        <v/>
      </c>
      <c r="E926" s="19"/>
      <c r="F926" s="7" t="str">
        <f aca="false">IF(OR(B926="",D926=""),"",N(C926)*D926*(1-N(E926)))</f>
        <v/>
      </c>
      <c r="G926" s="7" t="str">
        <f aca="false">IF(OR(B926="",D926=""),"",N(C926)*IFERROR(INDEX(المنتجات!$B$5:$B$64,MATCH(B926,المنتجات!$A$5:$A$64,0)),0))</f>
        <v/>
      </c>
      <c r="H926" s="8" t="str">
        <f aca="false">IF(F926="","",F926-G926)</f>
        <v/>
      </c>
    </row>
    <row r="927" customFormat="false" ht="15" hidden="false" customHeight="false" outlineLevel="0" collapsed="false">
      <c r="A927" s="16"/>
      <c r="B927" s="17"/>
      <c r="C927" s="18"/>
      <c r="D927" s="7" t="str">
        <f aca="false">IF(B927="","",IFERROR(INDEX(المنتجات!$C$5:$C$64,MATCH(B927,المنتجات!$A$5:$A$64,0)),""))</f>
        <v/>
      </c>
      <c r="E927" s="19"/>
      <c r="F927" s="7" t="str">
        <f aca="false">IF(OR(B927="",D927=""),"",N(C927)*D927*(1-N(E927)))</f>
        <v/>
      </c>
      <c r="G927" s="7" t="str">
        <f aca="false">IF(OR(B927="",D927=""),"",N(C927)*IFERROR(INDEX(المنتجات!$B$5:$B$64,MATCH(B927,المنتجات!$A$5:$A$64,0)),0))</f>
        <v/>
      </c>
      <c r="H927" s="8" t="str">
        <f aca="false">IF(F927="","",F927-G927)</f>
        <v/>
      </c>
    </row>
    <row r="928" customFormat="false" ht="15" hidden="false" customHeight="false" outlineLevel="0" collapsed="false">
      <c r="A928" s="16"/>
      <c r="B928" s="17"/>
      <c r="C928" s="18"/>
      <c r="D928" s="7" t="str">
        <f aca="false">IF(B928="","",IFERROR(INDEX(المنتجات!$C$5:$C$64,MATCH(B928,المنتجات!$A$5:$A$64,0)),""))</f>
        <v/>
      </c>
      <c r="E928" s="19"/>
      <c r="F928" s="7" t="str">
        <f aca="false">IF(OR(B928="",D928=""),"",N(C928)*D928*(1-N(E928)))</f>
        <v/>
      </c>
      <c r="G928" s="7" t="str">
        <f aca="false">IF(OR(B928="",D928=""),"",N(C928)*IFERROR(INDEX(المنتجات!$B$5:$B$64,MATCH(B928,المنتجات!$A$5:$A$64,0)),0))</f>
        <v/>
      </c>
      <c r="H928" s="8" t="str">
        <f aca="false">IF(F928="","",F928-G928)</f>
        <v/>
      </c>
    </row>
    <row r="929" customFormat="false" ht="15" hidden="false" customHeight="false" outlineLevel="0" collapsed="false">
      <c r="A929" s="16"/>
      <c r="B929" s="17"/>
      <c r="C929" s="18"/>
      <c r="D929" s="7" t="str">
        <f aca="false">IF(B929="","",IFERROR(INDEX(المنتجات!$C$5:$C$64,MATCH(B929,المنتجات!$A$5:$A$64,0)),""))</f>
        <v/>
      </c>
      <c r="E929" s="19"/>
      <c r="F929" s="7" t="str">
        <f aca="false">IF(OR(B929="",D929=""),"",N(C929)*D929*(1-N(E929)))</f>
        <v/>
      </c>
      <c r="G929" s="7" t="str">
        <f aca="false">IF(OR(B929="",D929=""),"",N(C929)*IFERROR(INDEX(المنتجات!$B$5:$B$64,MATCH(B929,المنتجات!$A$5:$A$64,0)),0))</f>
        <v/>
      </c>
      <c r="H929" s="8" t="str">
        <f aca="false">IF(F929="","",F929-G929)</f>
        <v/>
      </c>
    </row>
    <row r="930" customFormat="false" ht="15" hidden="false" customHeight="false" outlineLevel="0" collapsed="false">
      <c r="A930" s="16"/>
      <c r="B930" s="17"/>
      <c r="C930" s="18"/>
      <c r="D930" s="7" t="str">
        <f aca="false">IF(B930="","",IFERROR(INDEX(المنتجات!$C$5:$C$64,MATCH(B930,المنتجات!$A$5:$A$64,0)),""))</f>
        <v/>
      </c>
      <c r="E930" s="19"/>
      <c r="F930" s="7" t="str">
        <f aca="false">IF(OR(B930="",D930=""),"",N(C930)*D930*(1-N(E930)))</f>
        <v/>
      </c>
      <c r="G930" s="7" t="str">
        <f aca="false">IF(OR(B930="",D930=""),"",N(C930)*IFERROR(INDEX(المنتجات!$B$5:$B$64,MATCH(B930,المنتجات!$A$5:$A$64,0)),0))</f>
        <v/>
      </c>
      <c r="H930" s="8" t="str">
        <f aca="false">IF(F930="","",F930-G930)</f>
        <v/>
      </c>
    </row>
    <row r="931" customFormat="false" ht="15" hidden="false" customHeight="false" outlineLevel="0" collapsed="false">
      <c r="A931" s="16"/>
      <c r="B931" s="17"/>
      <c r="C931" s="18"/>
      <c r="D931" s="7" t="str">
        <f aca="false">IF(B931="","",IFERROR(INDEX(المنتجات!$C$5:$C$64,MATCH(B931,المنتجات!$A$5:$A$64,0)),""))</f>
        <v/>
      </c>
      <c r="E931" s="19"/>
      <c r="F931" s="7" t="str">
        <f aca="false">IF(OR(B931="",D931=""),"",N(C931)*D931*(1-N(E931)))</f>
        <v/>
      </c>
      <c r="G931" s="7" t="str">
        <f aca="false">IF(OR(B931="",D931=""),"",N(C931)*IFERROR(INDEX(المنتجات!$B$5:$B$64,MATCH(B931,المنتجات!$A$5:$A$64,0)),0))</f>
        <v/>
      </c>
      <c r="H931" s="8" t="str">
        <f aca="false">IF(F931="","",F931-G931)</f>
        <v/>
      </c>
    </row>
    <row r="932" customFormat="false" ht="15" hidden="false" customHeight="false" outlineLevel="0" collapsed="false">
      <c r="A932" s="16"/>
      <c r="B932" s="17"/>
      <c r="C932" s="18"/>
      <c r="D932" s="7" t="str">
        <f aca="false">IF(B932="","",IFERROR(INDEX(المنتجات!$C$5:$C$64,MATCH(B932,المنتجات!$A$5:$A$64,0)),""))</f>
        <v/>
      </c>
      <c r="E932" s="19"/>
      <c r="F932" s="7" t="str">
        <f aca="false">IF(OR(B932="",D932=""),"",N(C932)*D932*(1-N(E932)))</f>
        <v/>
      </c>
      <c r="G932" s="7" t="str">
        <f aca="false">IF(OR(B932="",D932=""),"",N(C932)*IFERROR(INDEX(المنتجات!$B$5:$B$64,MATCH(B932,المنتجات!$A$5:$A$64,0)),0))</f>
        <v/>
      </c>
      <c r="H932" s="8" t="str">
        <f aca="false">IF(F932="","",F932-G932)</f>
        <v/>
      </c>
    </row>
    <row r="933" customFormat="false" ht="15" hidden="false" customHeight="false" outlineLevel="0" collapsed="false">
      <c r="A933" s="16"/>
      <c r="B933" s="17"/>
      <c r="C933" s="18"/>
      <c r="D933" s="7" t="str">
        <f aca="false">IF(B933="","",IFERROR(INDEX(المنتجات!$C$5:$C$64,MATCH(B933,المنتجات!$A$5:$A$64,0)),""))</f>
        <v/>
      </c>
      <c r="E933" s="19"/>
      <c r="F933" s="7" t="str">
        <f aca="false">IF(OR(B933="",D933=""),"",N(C933)*D933*(1-N(E933)))</f>
        <v/>
      </c>
      <c r="G933" s="7" t="str">
        <f aca="false">IF(OR(B933="",D933=""),"",N(C933)*IFERROR(INDEX(المنتجات!$B$5:$B$64,MATCH(B933,المنتجات!$A$5:$A$64,0)),0))</f>
        <v/>
      </c>
      <c r="H933" s="8" t="str">
        <f aca="false">IF(F933="","",F933-G933)</f>
        <v/>
      </c>
    </row>
    <row r="934" customFormat="false" ht="15" hidden="false" customHeight="false" outlineLevel="0" collapsed="false">
      <c r="A934" s="16"/>
      <c r="B934" s="17"/>
      <c r="C934" s="18"/>
      <c r="D934" s="7" t="str">
        <f aca="false">IF(B934="","",IFERROR(INDEX(المنتجات!$C$5:$C$64,MATCH(B934,المنتجات!$A$5:$A$64,0)),""))</f>
        <v/>
      </c>
      <c r="E934" s="19"/>
      <c r="F934" s="7" t="str">
        <f aca="false">IF(OR(B934="",D934=""),"",N(C934)*D934*(1-N(E934)))</f>
        <v/>
      </c>
      <c r="G934" s="7" t="str">
        <f aca="false">IF(OR(B934="",D934=""),"",N(C934)*IFERROR(INDEX(المنتجات!$B$5:$B$64,MATCH(B934,المنتجات!$A$5:$A$64,0)),0))</f>
        <v/>
      </c>
      <c r="H934" s="8" t="str">
        <f aca="false">IF(F934="","",F934-G934)</f>
        <v/>
      </c>
    </row>
    <row r="935" customFormat="false" ht="15" hidden="false" customHeight="false" outlineLevel="0" collapsed="false">
      <c r="A935" s="16"/>
      <c r="B935" s="17"/>
      <c r="C935" s="18"/>
      <c r="D935" s="7" t="str">
        <f aca="false">IF(B935="","",IFERROR(INDEX(المنتجات!$C$5:$C$64,MATCH(B935,المنتجات!$A$5:$A$64,0)),""))</f>
        <v/>
      </c>
      <c r="E935" s="19"/>
      <c r="F935" s="7" t="str">
        <f aca="false">IF(OR(B935="",D935=""),"",N(C935)*D935*(1-N(E935)))</f>
        <v/>
      </c>
      <c r="G935" s="7" t="str">
        <f aca="false">IF(OR(B935="",D935=""),"",N(C935)*IFERROR(INDEX(المنتجات!$B$5:$B$64,MATCH(B935,المنتجات!$A$5:$A$64,0)),0))</f>
        <v/>
      </c>
      <c r="H935" s="8" t="str">
        <f aca="false">IF(F935="","",F935-G935)</f>
        <v/>
      </c>
    </row>
    <row r="936" customFormat="false" ht="15" hidden="false" customHeight="false" outlineLevel="0" collapsed="false">
      <c r="A936" s="16"/>
      <c r="B936" s="17"/>
      <c r="C936" s="18"/>
      <c r="D936" s="7" t="str">
        <f aca="false">IF(B936="","",IFERROR(INDEX(المنتجات!$C$5:$C$64,MATCH(B936,المنتجات!$A$5:$A$64,0)),""))</f>
        <v/>
      </c>
      <c r="E936" s="19"/>
      <c r="F936" s="7" t="str">
        <f aca="false">IF(OR(B936="",D936=""),"",N(C936)*D936*(1-N(E936)))</f>
        <v/>
      </c>
      <c r="G936" s="7" t="str">
        <f aca="false">IF(OR(B936="",D936=""),"",N(C936)*IFERROR(INDEX(المنتجات!$B$5:$B$64,MATCH(B936,المنتجات!$A$5:$A$64,0)),0))</f>
        <v/>
      </c>
      <c r="H936" s="8" t="str">
        <f aca="false">IF(F936="","",F936-G936)</f>
        <v/>
      </c>
    </row>
    <row r="937" customFormat="false" ht="15" hidden="false" customHeight="false" outlineLevel="0" collapsed="false">
      <c r="A937" s="16"/>
      <c r="B937" s="17"/>
      <c r="C937" s="18"/>
      <c r="D937" s="7" t="str">
        <f aca="false">IF(B937="","",IFERROR(INDEX(المنتجات!$C$5:$C$64,MATCH(B937,المنتجات!$A$5:$A$64,0)),""))</f>
        <v/>
      </c>
      <c r="E937" s="19"/>
      <c r="F937" s="7" t="str">
        <f aca="false">IF(OR(B937="",D937=""),"",N(C937)*D937*(1-N(E937)))</f>
        <v/>
      </c>
      <c r="G937" s="7" t="str">
        <f aca="false">IF(OR(B937="",D937=""),"",N(C937)*IFERROR(INDEX(المنتجات!$B$5:$B$64,MATCH(B937,المنتجات!$A$5:$A$64,0)),0))</f>
        <v/>
      </c>
      <c r="H937" s="8" t="str">
        <f aca="false">IF(F937="","",F937-G937)</f>
        <v/>
      </c>
    </row>
    <row r="938" customFormat="false" ht="15" hidden="false" customHeight="false" outlineLevel="0" collapsed="false">
      <c r="A938" s="16"/>
      <c r="B938" s="17"/>
      <c r="C938" s="18"/>
      <c r="D938" s="7" t="str">
        <f aca="false">IF(B938="","",IFERROR(INDEX(المنتجات!$C$5:$C$64,MATCH(B938,المنتجات!$A$5:$A$64,0)),""))</f>
        <v/>
      </c>
      <c r="E938" s="19"/>
      <c r="F938" s="7" t="str">
        <f aca="false">IF(OR(B938="",D938=""),"",N(C938)*D938*(1-N(E938)))</f>
        <v/>
      </c>
      <c r="G938" s="7" t="str">
        <f aca="false">IF(OR(B938="",D938=""),"",N(C938)*IFERROR(INDEX(المنتجات!$B$5:$B$64,MATCH(B938,المنتجات!$A$5:$A$64,0)),0))</f>
        <v/>
      </c>
      <c r="H938" s="8" t="str">
        <f aca="false">IF(F938="","",F938-G938)</f>
        <v/>
      </c>
    </row>
    <row r="939" customFormat="false" ht="15" hidden="false" customHeight="false" outlineLevel="0" collapsed="false">
      <c r="A939" s="16"/>
      <c r="B939" s="17"/>
      <c r="C939" s="18"/>
      <c r="D939" s="7" t="str">
        <f aca="false">IF(B939="","",IFERROR(INDEX(المنتجات!$C$5:$C$64,MATCH(B939,المنتجات!$A$5:$A$64,0)),""))</f>
        <v/>
      </c>
      <c r="E939" s="19"/>
      <c r="F939" s="7" t="str">
        <f aca="false">IF(OR(B939="",D939=""),"",N(C939)*D939*(1-N(E939)))</f>
        <v/>
      </c>
      <c r="G939" s="7" t="str">
        <f aca="false">IF(OR(B939="",D939=""),"",N(C939)*IFERROR(INDEX(المنتجات!$B$5:$B$64,MATCH(B939,المنتجات!$A$5:$A$64,0)),0))</f>
        <v/>
      </c>
      <c r="H939" s="8" t="str">
        <f aca="false">IF(F939="","",F939-G939)</f>
        <v/>
      </c>
    </row>
    <row r="940" customFormat="false" ht="15" hidden="false" customHeight="false" outlineLevel="0" collapsed="false">
      <c r="A940" s="16"/>
      <c r="B940" s="17"/>
      <c r="C940" s="18"/>
      <c r="D940" s="7" t="str">
        <f aca="false">IF(B940="","",IFERROR(INDEX(المنتجات!$C$5:$C$64,MATCH(B940,المنتجات!$A$5:$A$64,0)),""))</f>
        <v/>
      </c>
      <c r="E940" s="19"/>
      <c r="F940" s="7" t="str">
        <f aca="false">IF(OR(B940="",D940=""),"",N(C940)*D940*(1-N(E940)))</f>
        <v/>
      </c>
      <c r="G940" s="7" t="str">
        <f aca="false">IF(OR(B940="",D940=""),"",N(C940)*IFERROR(INDEX(المنتجات!$B$5:$B$64,MATCH(B940,المنتجات!$A$5:$A$64,0)),0))</f>
        <v/>
      </c>
      <c r="H940" s="8" t="str">
        <f aca="false">IF(F940="","",F940-G940)</f>
        <v/>
      </c>
    </row>
    <row r="941" customFormat="false" ht="15" hidden="false" customHeight="false" outlineLevel="0" collapsed="false">
      <c r="A941" s="16"/>
      <c r="B941" s="17"/>
      <c r="C941" s="18"/>
      <c r="D941" s="7" t="str">
        <f aca="false">IF(B941="","",IFERROR(INDEX(المنتجات!$C$5:$C$64,MATCH(B941,المنتجات!$A$5:$A$64,0)),""))</f>
        <v/>
      </c>
      <c r="E941" s="19"/>
      <c r="F941" s="7" t="str">
        <f aca="false">IF(OR(B941="",D941=""),"",N(C941)*D941*(1-N(E941)))</f>
        <v/>
      </c>
      <c r="G941" s="7" t="str">
        <f aca="false">IF(OR(B941="",D941=""),"",N(C941)*IFERROR(INDEX(المنتجات!$B$5:$B$64,MATCH(B941,المنتجات!$A$5:$A$64,0)),0))</f>
        <v/>
      </c>
      <c r="H941" s="8" t="str">
        <f aca="false">IF(F941="","",F941-G941)</f>
        <v/>
      </c>
    </row>
    <row r="942" customFormat="false" ht="15" hidden="false" customHeight="false" outlineLevel="0" collapsed="false">
      <c r="A942" s="16"/>
      <c r="B942" s="17"/>
      <c r="C942" s="18"/>
      <c r="D942" s="7" t="str">
        <f aca="false">IF(B942="","",IFERROR(INDEX(المنتجات!$C$5:$C$64,MATCH(B942,المنتجات!$A$5:$A$64,0)),""))</f>
        <v/>
      </c>
      <c r="E942" s="19"/>
      <c r="F942" s="7" t="str">
        <f aca="false">IF(OR(B942="",D942=""),"",N(C942)*D942*(1-N(E942)))</f>
        <v/>
      </c>
      <c r="G942" s="7" t="str">
        <f aca="false">IF(OR(B942="",D942=""),"",N(C942)*IFERROR(INDEX(المنتجات!$B$5:$B$64,MATCH(B942,المنتجات!$A$5:$A$64,0)),0))</f>
        <v/>
      </c>
      <c r="H942" s="8" t="str">
        <f aca="false">IF(F942="","",F942-G942)</f>
        <v/>
      </c>
    </row>
    <row r="943" customFormat="false" ht="15" hidden="false" customHeight="false" outlineLevel="0" collapsed="false">
      <c r="A943" s="16"/>
      <c r="B943" s="17"/>
      <c r="C943" s="18"/>
      <c r="D943" s="7" t="str">
        <f aca="false">IF(B943="","",IFERROR(INDEX(المنتجات!$C$5:$C$64,MATCH(B943,المنتجات!$A$5:$A$64,0)),""))</f>
        <v/>
      </c>
      <c r="E943" s="19"/>
      <c r="F943" s="7" t="str">
        <f aca="false">IF(OR(B943="",D943=""),"",N(C943)*D943*(1-N(E943)))</f>
        <v/>
      </c>
      <c r="G943" s="7" t="str">
        <f aca="false">IF(OR(B943="",D943=""),"",N(C943)*IFERROR(INDEX(المنتجات!$B$5:$B$64,MATCH(B943,المنتجات!$A$5:$A$64,0)),0))</f>
        <v/>
      </c>
      <c r="H943" s="8" t="str">
        <f aca="false">IF(F943="","",F943-G943)</f>
        <v/>
      </c>
    </row>
    <row r="944" customFormat="false" ht="15" hidden="false" customHeight="false" outlineLevel="0" collapsed="false">
      <c r="A944" s="16"/>
      <c r="B944" s="17"/>
      <c r="C944" s="18"/>
      <c r="D944" s="7" t="str">
        <f aca="false">IF(B944="","",IFERROR(INDEX(المنتجات!$C$5:$C$64,MATCH(B944,المنتجات!$A$5:$A$64,0)),""))</f>
        <v/>
      </c>
      <c r="E944" s="19"/>
      <c r="F944" s="7" t="str">
        <f aca="false">IF(OR(B944="",D944=""),"",N(C944)*D944*(1-N(E944)))</f>
        <v/>
      </c>
      <c r="G944" s="7" t="str">
        <f aca="false">IF(OR(B944="",D944=""),"",N(C944)*IFERROR(INDEX(المنتجات!$B$5:$B$64,MATCH(B944,المنتجات!$A$5:$A$64,0)),0))</f>
        <v/>
      </c>
      <c r="H944" s="8" t="str">
        <f aca="false">IF(F944="","",F944-G944)</f>
        <v/>
      </c>
    </row>
    <row r="945" customFormat="false" ht="15" hidden="false" customHeight="false" outlineLevel="0" collapsed="false">
      <c r="A945" s="16"/>
      <c r="B945" s="17"/>
      <c r="C945" s="18"/>
      <c r="D945" s="7" t="str">
        <f aca="false">IF(B945="","",IFERROR(INDEX(المنتجات!$C$5:$C$64,MATCH(B945,المنتجات!$A$5:$A$64,0)),""))</f>
        <v/>
      </c>
      <c r="E945" s="19"/>
      <c r="F945" s="7" t="str">
        <f aca="false">IF(OR(B945="",D945=""),"",N(C945)*D945*(1-N(E945)))</f>
        <v/>
      </c>
      <c r="G945" s="7" t="str">
        <f aca="false">IF(OR(B945="",D945=""),"",N(C945)*IFERROR(INDEX(المنتجات!$B$5:$B$64,MATCH(B945,المنتجات!$A$5:$A$64,0)),0))</f>
        <v/>
      </c>
      <c r="H945" s="8" t="str">
        <f aca="false">IF(F945="","",F945-G945)</f>
        <v/>
      </c>
    </row>
    <row r="946" customFormat="false" ht="15" hidden="false" customHeight="false" outlineLevel="0" collapsed="false">
      <c r="A946" s="16"/>
      <c r="B946" s="17"/>
      <c r="C946" s="18"/>
      <c r="D946" s="7" t="str">
        <f aca="false">IF(B946="","",IFERROR(INDEX(المنتجات!$C$5:$C$64,MATCH(B946,المنتجات!$A$5:$A$64,0)),""))</f>
        <v/>
      </c>
      <c r="E946" s="19"/>
      <c r="F946" s="7" t="str">
        <f aca="false">IF(OR(B946="",D946=""),"",N(C946)*D946*(1-N(E946)))</f>
        <v/>
      </c>
      <c r="G946" s="7" t="str">
        <f aca="false">IF(OR(B946="",D946=""),"",N(C946)*IFERROR(INDEX(المنتجات!$B$5:$B$64,MATCH(B946,المنتجات!$A$5:$A$64,0)),0))</f>
        <v/>
      </c>
      <c r="H946" s="8" t="str">
        <f aca="false">IF(F946="","",F946-G946)</f>
        <v/>
      </c>
    </row>
    <row r="947" customFormat="false" ht="15" hidden="false" customHeight="false" outlineLevel="0" collapsed="false">
      <c r="A947" s="16"/>
      <c r="B947" s="17"/>
      <c r="C947" s="18"/>
      <c r="D947" s="7" t="str">
        <f aca="false">IF(B947="","",IFERROR(INDEX(المنتجات!$C$5:$C$64,MATCH(B947,المنتجات!$A$5:$A$64,0)),""))</f>
        <v/>
      </c>
      <c r="E947" s="19"/>
      <c r="F947" s="7" t="str">
        <f aca="false">IF(OR(B947="",D947=""),"",N(C947)*D947*(1-N(E947)))</f>
        <v/>
      </c>
      <c r="G947" s="7" t="str">
        <f aca="false">IF(OR(B947="",D947=""),"",N(C947)*IFERROR(INDEX(المنتجات!$B$5:$B$64,MATCH(B947,المنتجات!$A$5:$A$64,0)),0))</f>
        <v/>
      </c>
      <c r="H947" s="8" t="str">
        <f aca="false">IF(F947="","",F947-G947)</f>
        <v/>
      </c>
    </row>
    <row r="948" customFormat="false" ht="15" hidden="false" customHeight="false" outlineLevel="0" collapsed="false">
      <c r="A948" s="16"/>
      <c r="B948" s="17"/>
      <c r="C948" s="18"/>
      <c r="D948" s="7" t="str">
        <f aca="false">IF(B948="","",IFERROR(INDEX(المنتجات!$C$5:$C$64,MATCH(B948,المنتجات!$A$5:$A$64,0)),""))</f>
        <v/>
      </c>
      <c r="E948" s="19"/>
      <c r="F948" s="7" t="str">
        <f aca="false">IF(OR(B948="",D948=""),"",N(C948)*D948*(1-N(E948)))</f>
        <v/>
      </c>
      <c r="G948" s="7" t="str">
        <f aca="false">IF(OR(B948="",D948=""),"",N(C948)*IFERROR(INDEX(المنتجات!$B$5:$B$64,MATCH(B948,المنتجات!$A$5:$A$64,0)),0))</f>
        <v/>
      </c>
      <c r="H948" s="8" t="str">
        <f aca="false">IF(F948="","",F948-G948)</f>
        <v/>
      </c>
    </row>
    <row r="949" customFormat="false" ht="15" hidden="false" customHeight="false" outlineLevel="0" collapsed="false">
      <c r="A949" s="16"/>
      <c r="B949" s="17"/>
      <c r="C949" s="18"/>
      <c r="D949" s="7" t="str">
        <f aca="false">IF(B949="","",IFERROR(INDEX(المنتجات!$C$5:$C$64,MATCH(B949,المنتجات!$A$5:$A$64,0)),""))</f>
        <v/>
      </c>
      <c r="E949" s="19"/>
      <c r="F949" s="7" t="str">
        <f aca="false">IF(OR(B949="",D949=""),"",N(C949)*D949*(1-N(E949)))</f>
        <v/>
      </c>
      <c r="G949" s="7" t="str">
        <f aca="false">IF(OR(B949="",D949=""),"",N(C949)*IFERROR(INDEX(المنتجات!$B$5:$B$64,MATCH(B949,المنتجات!$A$5:$A$64,0)),0))</f>
        <v/>
      </c>
      <c r="H949" s="8" t="str">
        <f aca="false">IF(F949="","",F949-G949)</f>
        <v/>
      </c>
    </row>
    <row r="950" customFormat="false" ht="15" hidden="false" customHeight="false" outlineLevel="0" collapsed="false">
      <c r="A950" s="16"/>
      <c r="B950" s="17"/>
      <c r="C950" s="18"/>
      <c r="D950" s="7" t="str">
        <f aca="false">IF(B950="","",IFERROR(INDEX(المنتجات!$C$5:$C$64,MATCH(B950,المنتجات!$A$5:$A$64,0)),""))</f>
        <v/>
      </c>
      <c r="E950" s="19"/>
      <c r="F950" s="7" t="str">
        <f aca="false">IF(OR(B950="",D950=""),"",N(C950)*D950*(1-N(E950)))</f>
        <v/>
      </c>
      <c r="G950" s="7" t="str">
        <f aca="false">IF(OR(B950="",D950=""),"",N(C950)*IFERROR(INDEX(المنتجات!$B$5:$B$64,MATCH(B950,المنتجات!$A$5:$A$64,0)),0))</f>
        <v/>
      </c>
      <c r="H950" s="8" t="str">
        <f aca="false">IF(F950="","",F950-G950)</f>
        <v/>
      </c>
    </row>
    <row r="951" customFormat="false" ht="15" hidden="false" customHeight="false" outlineLevel="0" collapsed="false">
      <c r="A951" s="16"/>
      <c r="B951" s="17"/>
      <c r="C951" s="18"/>
      <c r="D951" s="7" t="str">
        <f aca="false">IF(B951="","",IFERROR(INDEX(المنتجات!$C$5:$C$64,MATCH(B951,المنتجات!$A$5:$A$64,0)),""))</f>
        <v/>
      </c>
      <c r="E951" s="19"/>
      <c r="F951" s="7" t="str">
        <f aca="false">IF(OR(B951="",D951=""),"",N(C951)*D951*(1-N(E951)))</f>
        <v/>
      </c>
      <c r="G951" s="7" t="str">
        <f aca="false">IF(OR(B951="",D951=""),"",N(C951)*IFERROR(INDEX(المنتجات!$B$5:$B$64,MATCH(B951,المنتجات!$A$5:$A$64,0)),0))</f>
        <v/>
      </c>
      <c r="H951" s="8" t="str">
        <f aca="false">IF(F951="","",F951-G951)</f>
        <v/>
      </c>
    </row>
    <row r="952" customFormat="false" ht="15" hidden="false" customHeight="false" outlineLevel="0" collapsed="false">
      <c r="A952" s="16"/>
      <c r="B952" s="17"/>
      <c r="C952" s="18"/>
      <c r="D952" s="7" t="str">
        <f aca="false">IF(B952="","",IFERROR(INDEX(المنتجات!$C$5:$C$64,MATCH(B952,المنتجات!$A$5:$A$64,0)),""))</f>
        <v/>
      </c>
      <c r="E952" s="19"/>
      <c r="F952" s="7" t="str">
        <f aca="false">IF(OR(B952="",D952=""),"",N(C952)*D952*(1-N(E952)))</f>
        <v/>
      </c>
      <c r="G952" s="7" t="str">
        <f aca="false">IF(OR(B952="",D952=""),"",N(C952)*IFERROR(INDEX(المنتجات!$B$5:$B$64,MATCH(B952,المنتجات!$A$5:$A$64,0)),0))</f>
        <v/>
      </c>
      <c r="H952" s="8" t="str">
        <f aca="false">IF(F952="","",F952-G952)</f>
        <v/>
      </c>
    </row>
    <row r="953" customFormat="false" ht="15" hidden="false" customHeight="false" outlineLevel="0" collapsed="false">
      <c r="A953" s="16"/>
      <c r="B953" s="17"/>
      <c r="C953" s="18"/>
      <c r="D953" s="7" t="str">
        <f aca="false">IF(B953="","",IFERROR(INDEX(المنتجات!$C$5:$C$64,MATCH(B953,المنتجات!$A$5:$A$64,0)),""))</f>
        <v/>
      </c>
      <c r="E953" s="19"/>
      <c r="F953" s="7" t="str">
        <f aca="false">IF(OR(B953="",D953=""),"",N(C953)*D953*(1-N(E953)))</f>
        <v/>
      </c>
      <c r="G953" s="7" t="str">
        <f aca="false">IF(OR(B953="",D953=""),"",N(C953)*IFERROR(INDEX(المنتجات!$B$5:$B$64,MATCH(B953,المنتجات!$A$5:$A$64,0)),0))</f>
        <v/>
      </c>
      <c r="H953" s="8" t="str">
        <f aca="false">IF(F953="","",F953-G953)</f>
        <v/>
      </c>
    </row>
    <row r="954" customFormat="false" ht="15" hidden="false" customHeight="false" outlineLevel="0" collapsed="false">
      <c r="A954" s="16"/>
      <c r="B954" s="17"/>
      <c r="C954" s="18"/>
      <c r="D954" s="7" t="str">
        <f aca="false">IF(B954="","",IFERROR(INDEX(المنتجات!$C$5:$C$64,MATCH(B954,المنتجات!$A$5:$A$64,0)),""))</f>
        <v/>
      </c>
      <c r="E954" s="19"/>
      <c r="F954" s="7" t="str">
        <f aca="false">IF(OR(B954="",D954=""),"",N(C954)*D954*(1-N(E954)))</f>
        <v/>
      </c>
      <c r="G954" s="7" t="str">
        <f aca="false">IF(OR(B954="",D954=""),"",N(C954)*IFERROR(INDEX(المنتجات!$B$5:$B$64,MATCH(B954,المنتجات!$A$5:$A$64,0)),0))</f>
        <v/>
      </c>
      <c r="H954" s="8" t="str">
        <f aca="false">IF(F954="","",F954-G954)</f>
        <v/>
      </c>
    </row>
    <row r="955" customFormat="false" ht="15" hidden="false" customHeight="false" outlineLevel="0" collapsed="false">
      <c r="A955" s="16"/>
      <c r="B955" s="17"/>
      <c r="C955" s="18"/>
      <c r="D955" s="7" t="str">
        <f aca="false">IF(B955="","",IFERROR(INDEX(المنتجات!$C$5:$C$64,MATCH(B955,المنتجات!$A$5:$A$64,0)),""))</f>
        <v/>
      </c>
      <c r="E955" s="19"/>
      <c r="F955" s="7" t="str">
        <f aca="false">IF(OR(B955="",D955=""),"",N(C955)*D955*(1-N(E955)))</f>
        <v/>
      </c>
      <c r="G955" s="7" t="str">
        <f aca="false">IF(OR(B955="",D955=""),"",N(C955)*IFERROR(INDEX(المنتجات!$B$5:$B$64,MATCH(B955,المنتجات!$A$5:$A$64,0)),0))</f>
        <v/>
      </c>
      <c r="H955" s="8" t="str">
        <f aca="false">IF(F955="","",F955-G955)</f>
        <v/>
      </c>
    </row>
    <row r="956" customFormat="false" ht="15" hidden="false" customHeight="false" outlineLevel="0" collapsed="false">
      <c r="A956" s="16"/>
      <c r="B956" s="17"/>
      <c r="C956" s="18"/>
      <c r="D956" s="7" t="str">
        <f aca="false">IF(B956="","",IFERROR(INDEX(المنتجات!$C$5:$C$64,MATCH(B956,المنتجات!$A$5:$A$64,0)),""))</f>
        <v/>
      </c>
      <c r="E956" s="19"/>
      <c r="F956" s="7" t="str">
        <f aca="false">IF(OR(B956="",D956=""),"",N(C956)*D956*(1-N(E956)))</f>
        <v/>
      </c>
      <c r="G956" s="7" t="str">
        <f aca="false">IF(OR(B956="",D956=""),"",N(C956)*IFERROR(INDEX(المنتجات!$B$5:$B$64,MATCH(B956,المنتجات!$A$5:$A$64,0)),0))</f>
        <v/>
      </c>
      <c r="H956" s="8" t="str">
        <f aca="false">IF(F956="","",F956-G956)</f>
        <v/>
      </c>
    </row>
    <row r="957" customFormat="false" ht="15" hidden="false" customHeight="false" outlineLevel="0" collapsed="false">
      <c r="A957" s="16"/>
      <c r="B957" s="17"/>
      <c r="C957" s="18"/>
      <c r="D957" s="7" t="str">
        <f aca="false">IF(B957="","",IFERROR(INDEX(المنتجات!$C$5:$C$64,MATCH(B957,المنتجات!$A$5:$A$64,0)),""))</f>
        <v/>
      </c>
      <c r="E957" s="19"/>
      <c r="F957" s="7" t="str">
        <f aca="false">IF(OR(B957="",D957=""),"",N(C957)*D957*(1-N(E957)))</f>
        <v/>
      </c>
      <c r="G957" s="7" t="str">
        <f aca="false">IF(OR(B957="",D957=""),"",N(C957)*IFERROR(INDEX(المنتجات!$B$5:$B$64,MATCH(B957,المنتجات!$A$5:$A$64,0)),0))</f>
        <v/>
      </c>
      <c r="H957" s="8" t="str">
        <f aca="false">IF(F957="","",F957-G957)</f>
        <v/>
      </c>
    </row>
    <row r="958" customFormat="false" ht="15" hidden="false" customHeight="false" outlineLevel="0" collapsed="false">
      <c r="A958" s="16"/>
      <c r="B958" s="17"/>
      <c r="C958" s="18"/>
      <c r="D958" s="7" t="str">
        <f aca="false">IF(B958="","",IFERROR(INDEX(المنتجات!$C$5:$C$64,MATCH(B958,المنتجات!$A$5:$A$64,0)),""))</f>
        <v/>
      </c>
      <c r="E958" s="19"/>
      <c r="F958" s="7" t="str">
        <f aca="false">IF(OR(B958="",D958=""),"",N(C958)*D958*(1-N(E958)))</f>
        <v/>
      </c>
      <c r="G958" s="7" t="str">
        <f aca="false">IF(OR(B958="",D958=""),"",N(C958)*IFERROR(INDEX(المنتجات!$B$5:$B$64,MATCH(B958,المنتجات!$A$5:$A$64,0)),0))</f>
        <v/>
      </c>
      <c r="H958" s="8" t="str">
        <f aca="false">IF(F958="","",F958-G958)</f>
        <v/>
      </c>
    </row>
    <row r="959" customFormat="false" ht="15" hidden="false" customHeight="false" outlineLevel="0" collapsed="false">
      <c r="A959" s="16"/>
      <c r="B959" s="17"/>
      <c r="C959" s="18"/>
      <c r="D959" s="7" t="str">
        <f aca="false">IF(B959="","",IFERROR(INDEX(المنتجات!$C$5:$C$64,MATCH(B959,المنتجات!$A$5:$A$64,0)),""))</f>
        <v/>
      </c>
      <c r="E959" s="19"/>
      <c r="F959" s="7" t="str">
        <f aca="false">IF(OR(B959="",D959=""),"",N(C959)*D959*(1-N(E959)))</f>
        <v/>
      </c>
      <c r="G959" s="7" t="str">
        <f aca="false">IF(OR(B959="",D959=""),"",N(C959)*IFERROR(INDEX(المنتجات!$B$5:$B$64,MATCH(B959,المنتجات!$A$5:$A$64,0)),0))</f>
        <v/>
      </c>
      <c r="H959" s="8" t="str">
        <f aca="false">IF(F959="","",F959-G959)</f>
        <v/>
      </c>
    </row>
    <row r="960" customFormat="false" ht="15" hidden="false" customHeight="false" outlineLevel="0" collapsed="false">
      <c r="A960" s="16"/>
      <c r="B960" s="17"/>
      <c r="C960" s="18"/>
      <c r="D960" s="7" t="str">
        <f aca="false">IF(B960="","",IFERROR(INDEX(المنتجات!$C$5:$C$64,MATCH(B960,المنتجات!$A$5:$A$64,0)),""))</f>
        <v/>
      </c>
      <c r="E960" s="19"/>
      <c r="F960" s="7" t="str">
        <f aca="false">IF(OR(B960="",D960=""),"",N(C960)*D960*(1-N(E960)))</f>
        <v/>
      </c>
      <c r="G960" s="7" t="str">
        <f aca="false">IF(OR(B960="",D960=""),"",N(C960)*IFERROR(INDEX(المنتجات!$B$5:$B$64,MATCH(B960,المنتجات!$A$5:$A$64,0)),0))</f>
        <v/>
      </c>
      <c r="H960" s="8" t="str">
        <f aca="false">IF(F960="","",F960-G960)</f>
        <v/>
      </c>
    </row>
    <row r="961" customFormat="false" ht="15" hidden="false" customHeight="false" outlineLevel="0" collapsed="false">
      <c r="A961" s="16"/>
      <c r="B961" s="17"/>
      <c r="C961" s="18"/>
      <c r="D961" s="7" t="str">
        <f aca="false">IF(B961="","",IFERROR(INDEX(المنتجات!$C$5:$C$64,MATCH(B961,المنتجات!$A$5:$A$64,0)),""))</f>
        <v/>
      </c>
      <c r="E961" s="19"/>
      <c r="F961" s="7" t="str">
        <f aca="false">IF(OR(B961="",D961=""),"",N(C961)*D961*(1-N(E961)))</f>
        <v/>
      </c>
      <c r="G961" s="7" t="str">
        <f aca="false">IF(OR(B961="",D961=""),"",N(C961)*IFERROR(INDEX(المنتجات!$B$5:$B$64,MATCH(B961,المنتجات!$A$5:$A$64,0)),0))</f>
        <v/>
      </c>
      <c r="H961" s="8" t="str">
        <f aca="false">IF(F961="","",F961-G961)</f>
        <v/>
      </c>
    </row>
    <row r="962" customFormat="false" ht="15" hidden="false" customHeight="false" outlineLevel="0" collapsed="false">
      <c r="A962" s="16"/>
      <c r="B962" s="17"/>
      <c r="C962" s="18"/>
      <c r="D962" s="7" t="str">
        <f aca="false">IF(B962="","",IFERROR(INDEX(المنتجات!$C$5:$C$64,MATCH(B962,المنتجات!$A$5:$A$64,0)),""))</f>
        <v/>
      </c>
      <c r="E962" s="19"/>
      <c r="F962" s="7" t="str">
        <f aca="false">IF(OR(B962="",D962=""),"",N(C962)*D962*(1-N(E962)))</f>
        <v/>
      </c>
      <c r="G962" s="7" t="str">
        <f aca="false">IF(OR(B962="",D962=""),"",N(C962)*IFERROR(INDEX(المنتجات!$B$5:$B$64,MATCH(B962,المنتجات!$A$5:$A$64,0)),0))</f>
        <v/>
      </c>
      <c r="H962" s="8" t="str">
        <f aca="false">IF(F962="","",F962-G962)</f>
        <v/>
      </c>
    </row>
    <row r="963" customFormat="false" ht="15" hidden="false" customHeight="false" outlineLevel="0" collapsed="false">
      <c r="A963" s="16"/>
      <c r="B963" s="17"/>
      <c r="C963" s="18"/>
      <c r="D963" s="7" t="str">
        <f aca="false">IF(B963="","",IFERROR(INDEX(المنتجات!$C$5:$C$64,MATCH(B963,المنتجات!$A$5:$A$64,0)),""))</f>
        <v/>
      </c>
      <c r="E963" s="19"/>
      <c r="F963" s="7" t="str">
        <f aca="false">IF(OR(B963="",D963=""),"",N(C963)*D963*(1-N(E963)))</f>
        <v/>
      </c>
      <c r="G963" s="7" t="str">
        <f aca="false">IF(OR(B963="",D963=""),"",N(C963)*IFERROR(INDEX(المنتجات!$B$5:$B$64,MATCH(B963,المنتجات!$A$5:$A$64,0)),0))</f>
        <v/>
      </c>
      <c r="H963" s="8" t="str">
        <f aca="false">IF(F963="","",F963-G963)</f>
        <v/>
      </c>
    </row>
    <row r="964" customFormat="false" ht="15" hidden="false" customHeight="false" outlineLevel="0" collapsed="false">
      <c r="A964" s="16"/>
      <c r="B964" s="17"/>
      <c r="C964" s="18"/>
      <c r="D964" s="7" t="str">
        <f aca="false">IF(B964="","",IFERROR(INDEX(المنتجات!$C$5:$C$64,MATCH(B964,المنتجات!$A$5:$A$64,0)),""))</f>
        <v/>
      </c>
      <c r="E964" s="19"/>
      <c r="F964" s="7" t="str">
        <f aca="false">IF(OR(B964="",D964=""),"",N(C964)*D964*(1-N(E964)))</f>
        <v/>
      </c>
      <c r="G964" s="7" t="str">
        <f aca="false">IF(OR(B964="",D964=""),"",N(C964)*IFERROR(INDEX(المنتجات!$B$5:$B$64,MATCH(B964,المنتجات!$A$5:$A$64,0)),0))</f>
        <v/>
      </c>
      <c r="H964" s="8" t="str">
        <f aca="false">IF(F964="","",F964-G964)</f>
        <v/>
      </c>
    </row>
    <row r="965" customFormat="false" ht="15" hidden="false" customHeight="false" outlineLevel="0" collapsed="false">
      <c r="A965" s="16"/>
      <c r="B965" s="17"/>
      <c r="C965" s="18"/>
      <c r="D965" s="7" t="str">
        <f aca="false">IF(B965="","",IFERROR(INDEX(المنتجات!$C$5:$C$64,MATCH(B965,المنتجات!$A$5:$A$64,0)),""))</f>
        <v/>
      </c>
      <c r="E965" s="19"/>
      <c r="F965" s="7" t="str">
        <f aca="false">IF(OR(B965="",D965=""),"",N(C965)*D965*(1-N(E965)))</f>
        <v/>
      </c>
      <c r="G965" s="7" t="str">
        <f aca="false">IF(OR(B965="",D965=""),"",N(C965)*IFERROR(INDEX(المنتجات!$B$5:$B$64,MATCH(B965,المنتجات!$A$5:$A$64,0)),0))</f>
        <v/>
      </c>
      <c r="H965" s="8" t="str">
        <f aca="false">IF(F965="","",F965-G965)</f>
        <v/>
      </c>
    </row>
    <row r="966" customFormat="false" ht="15" hidden="false" customHeight="false" outlineLevel="0" collapsed="false">
      <c r="A966" s="16"/>
      <c r="B966" s="17"/>
      <c r="C966" s="18"/>
      <c r="D966" s="7" t="str">
        <f aca="false">IF(B966="","",IFERROR(INDEX(المنتجات!$C$5:$C$64,MATCH(B966,المنتجات!$A$5:$A$64,0)),""))</f>
        <v/>
      </c>
      <c r="E966" s="19"/>
      <c r="F966" s="7" t="str">
        <f aca="false">IF(OR(B966="",D966=""),"",N(C966)*D966*(1-N(E966)))</f>
        <v/>
      </c>
      <c r="G966" s="7" t="str">
        <f aca="false">IF(OR(B966="",D966=""),"",N(C966)*IFERROR(INDEX(المنتجات!$B$5:$B$64,MATCH(B966,المنتجات!$A$5:$A$64,0)),0))</f>
        <v/>
      </c>
      <c r="H966" s="8" t="str">
        <f aca="false">IF(F966="","",F966-G966)</f>
        <v/>
      </c>
    </row>
    <row r="967" customFormat="false" ht="15" hidden="false" customHeight="false" outlineLevel="0" collapsed="false">
      <c r="A967" s="16"/>
      <c r="B967" s="17"/>
      <c r="C967" s="18"/>
      <c r="D967" s="7" t="str">
        <f aca="false">IF(B967="","",IFERROR(INDEX(المنتجات!$C$5:$C$64,MATCH(B967,المنتجات!$A$5:$A$64,0)),""))</f>
        <v/>
      </c>
      <c r="E967" s="19"/>
      <c r="F967" s="7" t="str">
        <f aca="false">IF(OR(B967="",D967=""),"",N(C967)*D967*(1-N(E967)))</f>
        <v/>
      </c>
      <c r="G967" s="7" t="str">
        <f aca="false">IF(OR(B967="",D967=""),"",N(C967)*IFERROR(INDEX(المنتجات!$B$5:$B$64,MATCH(B967,المنتجات!$A$5:$A$64,0)),0))</f>
        <v/>
      </c>
      <c r="H967" s="8" t="str">
        <f aca="false">IF(F967="","",F967-G967)</f>
        <v/>
      </c>
    </row>
    <row r="968" customFormat="false" ht="15" hidden="false" customHeight="false" outlineLevel="0" collapsed="false">
      <c r="A968" s="16"/>
      <c r="B968" s="17"/>
      <c r="C968" s="18"/>
      <c r="D968" s="7" t="str">
        <f aca="false">IF(B968="","",IFERROR(INDEX(المنتجات!$C$5:$C$64,MATCH(B968,المنتجات!$A$5:$A$64,0)),""))</f>
        <v/>
      </c>
      <c r="E968" s="19"/>
      <c r="F968" s="7" t="str">
        <f aca="false">IF(OR(B968="",D968=""),"",N(C968)*D968*(1-N(E968)))</f>
        <v/>
      </c>
      <c r="G968" s="7" t="str">
        <f aca="false">IF(OR(B968="",D968=""),"",N(C968)*IFERROR(INDEX(المنتجات!$B$5:$B$64,MATCH(B968,المنتجات!$A$5:$A$64,0)),0))</f>
        <v/>
      </c>
      <c r="H968" s="8" t="str">
        <f aca="false">IF(F968="","",F968-G968)</f>
        <v/>
      </c>
    </row>
    <row r="969" customFormat="false" ht="15" hidden="false" customHeight="false" outlineLevel="0" collapsed="false">
      <c r="A969" s="16"/>
      <c r="B969" s="17"/>
      <c r="C969" s="18"/>
      <c r="D969" s="7" t="str">
        <f aca="false">IF(B969="","",IFERROR(INDEX(المنتجات!$C$5:$C$64,MATCH(B969,المنتجات!$A$5:$A$64,0)),""))</f>
        <v/>
      </c>
      <c r="E969" s="19"/>
      <c r="F969" s="7" t="str">
        <f aca="false">IF(OR(B969="",D969=""),"",N(C969)*D969*(1-N(E969)))</f>
        <v/>
      </c>
      <c r="G969" s="7" t="str">
        <f aca="false">IF(OR(B969="",D969=""),"",N(C969)*IFERROR(INDEX(المنتجات!$B$5:$B$64,MATCH(B969,المنتجات!$A$5:$A$64,0)),0))</f>
        <v/>
      </c>
      <c r="H969" s="8" t="str">
        <f aca="false">IF(F969="","",F969-G969)</f>
        <v/>
      </c>
    </row>
    <row r="970" customFormat="false" ht="15" hidden="false" customHeight="false" outlineLevel="0" collapsed="false">
      <c r="A970" s="16"/>
      <c r="B970" s="17"/>
      <c r="C970" s="18"/>
      <c r="D970" s="7" t="str">
        <f aca="false">IF(B970="","",IFERROR(INDEX(المنتجات!$C$5:$C$64,MATCH(B970,المنتجات!$A$5:$A$64,0)),""))</f>
        <v/>
      </c>
      <c r="E970" s="19"/>
      <c r="F970" s="7" t="str">
        <f aca="false">IF(OR(B970="",D970=""),"",N(C970)*D970*(1-N(E970)))</f>
        <v/>
      </c>
      <c r="G970" s="7" t="str">
        <f aca="false">IF(OR(B970="",D970=""),"",N(C970)*IFERROR(INDEX(المنتجات!$B$5:$B$64,MATCH(B970,المنتجات!$A$5:$A$64,0)),0))</f>
        <v/>
      </c>
      <c r="H970" s="8" t="str">
        <f aca="false">IF(F970="","",F970-G970)</f>
        <v/>
      </c>
    </row>
    <row r="971" customFormat="false" ht="15" hidden="false" customHeight="false" outlineLevel="0" collapsed="false">
      <c r="A971" s="16"/>
      <c r="B971" s="17"/>
      <c r="C971" s="18"/>
      <c r="D971" s="7" t="str">
        <f aca="false">IF(B971="","",IFERROR(INDEX(المنتجات!$C$5:$C$64,MATCH(B971,المنتجات!$A$5:$A$64,0)),""))</f>
        <v/>
      </c>
      <c r="E971" s="19"/>
      <c r="F971" s="7" t="str">
        <f aca="false">IF(OR(B971="",D971=""),"",N(C971)*D971*(1-N(E971)))</f>
        <v/>
      </c>
      <c r="G971" s="7" t="str">
        <f aca="false">IF(OR(B971="",D971=""),"",N(C971)*IFERROR(INDEX(المنتجات!$B$5:$B$64,MATCH(B971,المنتجات!$A$5:$A$64,0)),0))</f>
        <v/>
      </c>
      <c r="H971" s="8" t="str">
        <f aca="false">IF(F971="","",F971-G971)</f>
        <v/>
      </c>
    </row>
    <row r="972" customFormat="false" ht="15" hidden="false" customHeight="false" outlineLevel="0" collapsed="false">
      <c r="A972" s="16"/>
      <c r="B972" s="17"/>
      <c r="C972" s="18"/>
      <c r="D972" s="7" t="str">
        <f aca="false">IF(B972="","",IFERROR(INDEX(المنتجات!$C$5:$C$64,MATCH(B972,المنتجات!$A$5:$A$64,0)),""))</f>
        <v/>
      </c>
      <c r="E972" s="19"/>
      <c r="F972" s="7" t="str">
        <f aca="false">IF(OR(B972="",D972=""),"",N(C972)*D972*(1-N(E972)))</f>
        <v/>
      </c>
      <c r="G972" s="7" t="str">
        <f aca="false">IF(OR(B972="",D972=""),"",N(C972)*IFERROR(INDEX(المنتجات!$B$5:$B$64,MATCH(B972,المنتجات!$A$5:$A$64,0)),0))</f>
        <v/>
      </c>
      <c r="H972" s="8" t="str">
        <f aca="false">IF(F972="","",F972-G972)</f>
        <v/>
      </c>
    </row>
    <row r="973" customFormat="false" ht="15" hidden="false" customHeight="false" outlineLevel="0" collapsed="false">
      <c r="A973" s="16"/>
      <c r="B973" s="17"/>
      <c r="C973" s="18"/>
      <c r="D973" s="7" t="str">
        <f aca="false">IF(B973="","",IFERROR(INDEX(المنتجات!$C$5:$C$64,MATCH(B973,المنتجات!$A$5:$A$64,0)),""))</f>
        <v/>
      </c>
      <c r="E973" s="19"/>
      <c r="F973" s="7" t="str">
        <f aca="false">IF(OR(B973="",D973=""),"",N(C973)*D973*(1-N(E973)))</f>
        <v/>
      </c>
      <c r="G973" s="7" t="str">
        <f aca="false">IF(OR(B973="",D973=""),"",N(C973)*IFERROR(INDEX(المنتجات!$B$5:$B$64,MATCH(B973,المنتجات!$A$5:$A$64,0)),0))</f>
        <v/>
      </c>
      <c r="H973" s="8" t="str">
        <f aca="false">IF(F973="","",F973-G973)</f>
        <v/>
      </c>
    </row>
    <row r="974" customFormat="false" ht="15" hidden="false" customHeight="false" outlineLevel="0" collapsed="false">
      <c r="A974" s="16"/>
      <c r="B974" s="17"/>
      <c r="C974" s="18"/>
      <c r="D974" s="7" t="str">
        <f aca="false">IF(B974="","",IFERROR(INDEX(المنتجات!$C$5:$C$64,MATCH(B974,المنتجات!$A$5:$A$64,0)),""))</f>
        <v/>
      </c>
      <c r="E974" s="19"/>
      <c r="F974" s="7" t="str">
        <f aca="false">IF(OR(B974="",D974=""),"",N(C974)*D974*(1-N(E974)))</f>
        <v/>
      </c>
      <c r="G974" s="7" t="str">
        <f aca="false">IF(OR(B974="",D974=""),"",N(C974)*IFERROR(INDEX(المنتجات!$B$5:$B$64,MATCH(B974,المنتجات!$A$5:$A$64,0)),0))</f>
        <v/>
      </c>
      <c r="H974" s="8" t="str">
        <f aca="false">IF(F974="","",F974-G974)</f>
        <v/>
      </c>
    </row>
    <row r="975" customFormat="false" ht="15" hidden="false" customHeight="false" outlineLevel="0" collapsed="false">
      <c r="A975" s="16"/>
      <c r="B975" s="17"/>
      <c r="C975" s="18"/>
      <c r="D975" s="7" t="str">
        <f aca="false">IF(B975="","",IFERROR(INDEX(المنتجات!$C$5:$C$64,MATCH(B975,المنتجات!$A$5:$A$64,0)),""))</f>
        <v/>
      </c>
      <c r="E975" s="19"/>
      <c r="F975" s="7" t="str">
        <f aca="false">IF(OR(B975="",D975=""),"",N(C975)*D975*(1-N(E975)))</f>
        <v/>
      </c>
      <c r="G975" s="7" t="str">
        <f aca="false">IF(OR(B975="",D975=""),"",N(C975)*IFERROR(INDEX(المنتجات!$B$5:$B$64,MATCH(B975,المنتجات!$A$5:$A$64,0)),0))</f>
        <v/>
      </c>
      <c r="H975" s="8" t="str">
        <f aca="false">IF(F975="","",F975-G975)</f>
        <v/>
      </c>
    </row>
    <row r="976" customFormat="false" ht="15" hidden="false" customHeight="false" outlineLevel="0" collapsed="false">
      <c r="A976" s="16"/>
      <c r="B976" s="17"/>
      <c r="C976" s="18"/>
      <c r="D976" s="7" t="str">
        <f aca="false">IF(B976="","",IFERROR(INDEX(المنتجات!$C$5:$C$64,MATCH(B976,المنتجات!$A$5:$A$64,0)),""))</f>
        <v/>
      </c>
      <c r="E976" s="19"/>
      <c r="F976" s="7" t="str">
        <f aca="false">IF(OR(B976="",D976=""),"",N(C976)*D976*(1-N(E976)))</f>
        <v/>
      </c>
      <c r="G976" s="7" t="str">
        <f aca="false">IF(OR(B976="",D976=""),"",N(C976)*IFERROR(INDEX(المنتجات!$B$5:$B$64,MATCH(B976,المنتجات!$A$5:$A$64,0)),0))</f>
        <v/>
      </c>
      <c r="H976" s="8" t="str">
        <f aca="false">IF(F976="","",F976-G976)</f>
        <v/>
      </c>
    </row>
    <row r="977" customFormat="false" ht="15" hidden="false" customHeight="false" outlineLevel="0" collapsed="false">
      <c r="A977" s="16"/>
      <c r="B977" s="17"/>
      <c r="C977" s="18"/>
      <c r="D977" s="7" t="str">
        <f aca="false">IF(B977="","",IFERROR(INDEX(المنتجات!$C$5:$C$64,MATCH(B977,المنتجات!$A$5:$A$64,0)),""))</f>
        <v/>
      </c>
      <c r="E977" s="19"/>
      <c r="F977" s="7" t="str">
        <f aca="false">IF(OR(B977="",D977=""),"",N(C977)*D977*(1-N(E977)))</f>
        <v/>
      </c>
      <c r="G977" s="7" t="str">
        <f aca="false">IF(OR(B977="",D977=""),"",N(C977)*IFERROR(INDEX(المنتجات!$B$5:$B$64,MATCH(B977,المنتجات!$A$5:$A$64,0)),0))</f>
        <v/>
      </c>
      <c r="H977" s="8" t="str">
        <f aca="false">IF(F977="","",F977-G977)</f>
        <v/>
      </c>
    </row>
    <row r="978" customFormat="false" ht="15" hidden="false" customHeight="false" outlineLevel="0" collapsed="false">
      <c r="A978" s="16"/>
      <c r="B978" s="17"/>
      <c r="C978" s="18"/>
      <c r="D978" s="7" t="str">
        <f aca="false">IF(B978="","",IFERROR(INDEX(المنتجات!$C$5:$C$64,MATCH(B978,المنتجات!$A$5:$A$64,0)),""))</f>
        <v/>
      </c>
      <c r="E978" s="19"/>
      <c r="F978" s="7" t="str">
        <f aca="false">IF(OR(B978="",D978=""),"",N(C978)*D978*(1-N(E978)))</f>
        <v/>
      </c>
      <c r="G978" s="7" t="str">
        <f aca="false">IF(OR(B978="",D978=""),"",N(C978)*IFERROR(INDEX(المنتجات!$B$5:$B$64,MATCH(B978,المنتجات!$A$5:$A$64,0)),0))</f>
        <v/>
      </c>
      <c r="H978" s="8" t="str">
        <f aca="false">IF(F978="","",F978-G978)</f>
        <v/>
      </c>
    </row>
    <row r="979" customFormat="false" ht="15" hidden="false" customHeight="false" outlineLevel="0" collapsed="false">
      <c r="A979" s="16"/>
      <c r="B979" s="17"/>
      <c r="C979" s="18"/>
      <c r="D979" s="7" t="str">
        <f aca="false">IF(B979="","",IFERROR(INDEX(المنتجات!$C$5:$C$64,MATCH(B979,المنتجات!$A$5:$A$64,0)),""))</f>
        <v/>
      </c>
      <c r="E979" s="19"/>
      <c r="F979" s="7" t="str">
        <f aca="false">IF(OR(B979="",D979=""),"",N(C979)*D979*(1-N(E979)))</f>
        <v/>
      </c>
      <c r="G979" s="7" t="str">
        <f aca="false">IF(OR(B979="",D979=""),"",N(C979)*IFERROR(INDEX(المنتجات!$B$5:$B$64,MATCH(B979,المنتجات!$A$5:$A$64,0)),0))</f>
        <v/>
      </c>
      <c r="H979" s="8" t="str">
        <f aca="false">IF(F979="","",F979-G979)</f>
        <v/>
      </c>
    </row>
    <row r="980" customFormat="false" ht="15" hidden="false" customHeight="false" outlineLevel="0" collapsed="false">
      <c r="A980" s="16"/>
      <c r="B980" s="17"/>
      <c r="C980" s="18"/>
      <c r="D980" s="7" t="str">
        <f aca="false">IF(B980="","",IFERROR(INDEX(المنتجات!$C$5:$C$64,MATCH(B980,المنتجات!$A$5:$A$64,0)),""))</f>
        <v/>
      </c>
      <c r="E980" s="19"/>
      <c r="F980" s="7" t="str">
        <f aca="false">IF(OR(B980="",D980=""),"",N(C980)*D980*(1-N(E980)))</f>
        <v/>
      </c>
      <c r="G980" s="7" t="str">
        <f aca="false">IF(OR(B980="",D980=""),"",N(C980)*IFERROR(INDEX(المنتجات!$B$5:$B$64,MATCH(B980,المنتجات!$A$5:$A$64,0)),0))</f>
        <v/>
      </c>
      <c r="H980" s="8" t="str">
        <f aca="false">IF(F980="","",F980-G980)</f>
        <v/>
      </c>
    </row>
    <row r="981" customFormat="false" ht="15" hidden="false" customHeight="false" outlineLevel="0" collapsed="false">
      <c r="A981" s="16"/>
      <c r="B981" s="17"/>
      <c r="C981" s="18"/>
      <c r="D981" s="7" t="str">
        <f aca="false">IF(B981="","",IFERROR(INDEX(المنتجات!$C$5:$C$64,MATCH(B981,المنتجات!$A$5:$A$64,0)),""))</f>
        <v/>
      </c>
      <c r="E981" s="19"/>
      <c r="F981" s="7" t="str">
        <f aca="false">IF(OR(B981="",D981=""),"",N(C981)*D981*(1-N(E981)))</f>
        <v/>
      </c>
      <c r="G981" s="7" t="str">
        <f aca="false">IF(OR(B981="",D981=""),"",N(C981)*IFERROR(INDEX(المنتجات!$B$5:$B$64,MATCH(B981,المنتجات!$A$5:$A$64,0)),0))</f>
        <v/>
      </c>
      <c r="H981" s="8" t="str">
        <f aca="false">IF(F981="","",F981-G981)</f>
        <v/>
      </c>
    </row>
    <row r="982" customFormat="false" ht="15" hidden="false" customHeight="false" outlineLevel="0" collapsed="false">
      <c r="A982" s="16"/>
      <c r="B982" s="17"/>
      <c r="C982" s="18"/>
      <c r="D982" s="7" t="str">
        <f aca="false">IF(B982="","",IFERROR(INDEX(المنتجات!$C$5:$C$64,MATCH(B982,المنتجات!$A$5:$A$64,0)),""))</f>
        <v/>
      </c>
      <c r="E982" s="19"/>
      <c r="F982" s="7" t="str">
        <f aca="false">IF(OR(B982="",D982=""),"",N(C982)*D982*(1-N(E982)))</f>
        <v/>
      </c>
      <c r="G982" s="7" t="str">
        <f aca="false">IF(OR(B982="",D982=""),"",N(C982)*IFERROR(INDEX(المنتجات!$B$5:$B$64,MATCH(B982,المنتجات!$A$5:$A$64,0)),0))</f>
        <v/>
      </c>
      <c r="H982" s="8" t="str">
        <f aca="false">IF(F982="","",F982-G982)</f>
        <v/>
      </c>
    </row>
    <row r="983" customFormat="false" ht="15" hidden="false" customHeight="false" outlineLevel="0" collapsed="false">
      <c r="A983" s="16"/>
      <c r="B983" s="17"/>
      <c r="C983" s="18"/>
      <c r="D983" s="7" t="str">
        <f aca="false">IF(B983="","",IFERROR(INDEX(المنتجات!$C$5:$C$64,MATCH(B983,المنتجات!$A$5:$A$64,0)),""))</f>
        <v/>
      </c>
      <c r="E983" s="19"/>
      <c r="F983" s="7" t="str">
        <f aca="false">IF(OR(B983="",D983=""),"",N(C983)*D983*(1-N(E983)))</f>
        <v/>
      </c>
      <c r="G983" s="7" t="str">
        <f aca="false">IF(OR(B983="",D983=""),"",N(C983)*IFERROR(INDEX(المنتجات!$B$5:$B$64,MATCH(B983,المنتجات!$A$5:$A$64,0)),0))</f>
        <v/>
      </c>
      <c r="H983" s="8" t="str">
        <f aca="false">IF(F983="","",F983-G983)</f>
        <v/>
      </c>
    </row>
    <row r="984" customFormat="false" ht="15" hidden="false" customHeight="false" outlineLevel="0" collapsed="false">
      <c r="A984" s="16"/>
      <c r="B984" s="17"/>
      <c r="C984" s="18"/>
      <c r="D984" s="7" t="str">
        <f aca="false">IF(B984="","",IFERROR(INDEX(المنتجات!$C$5:$C$64,MATCH(B984,المنتجات!$A$5:$A$64,0)),""))</f>
        <v/>
      </c>
      <c r="E984" s="19"/>
      <c r="F984" s="7" t="str">
        <f aca="false">IF(OR(B984="",D984=""),"",N(C984)*D984*(1-N(E984)))</f>
        <v/>
      </c>
      <c r="G984" s="7" t="str">
        <f aca="false">IF(OR(B984="",D984=""),"",N(C984)*IFERROR(INDEX(المنتجات!$B$5:$B$64,MATCH(B984,المنتجات!$A$5:$A$64,0)),0))</f>
        <v/>
      </c>
      <c r="H984" s="8" t="str">
        <f aca="false">IF(F984="","",F984-G984)</f>
        <v/>
      </c>
    </row>
    <row r="985" customFormat="false" ht="15" hidden="false" customHeight="false" outlineLevel="0" collapsed="false">
      <c r="A985" s="16"/>
      <c r="B985" s="17"/>
      <c r="C985" s="18"/>
      <c r="D985" s="7" t="str">
        <f aca="false">IF(B985="","",IFERROR(INDEX(المنتجات!$C$5:$C$64,MATCH(B985,المنتجات!$A$5:$A$64,0)),""))</f>
        <v/>
      </c>
      <c r="E985" s="19"/>
      <c r="F985" s="7" t="str">
        <f aca="false">IF(OR(B985="",D985=""),"",N(C985)*D985*(1-N(E985)))</f>
        <v/>
      </c>
      <c r="G985" s="7" t="str">
        <f aca="false">IF(OR(B985="",D985=""),"",N(C985)*IFERROR(INDEX(المنتجات!$B$5:$B$64,MATCH(B985,المنتجات!$A$5:$A$64,0)),0))</f>
        <v/>
      </c>
      <c r="H985" s="8" t="str">
        <f aca="false">IF(F985="","",F985-G985)</f>
        <v/>
      </c>
    </row>
    <row r="986" customFormat="false" ht="15" hidden="false" customHeight="false" outlineLevel="0" collapsed="false">
      <c r="A986" s="16"/>
      <c r="B986" s="17"/>
      <c r="C986" s="18"/>
      <c r="D986" s="7" t="str">
        <f aca="false">IF(B986="","",IFERROR(INDEX(المنتجات!$C$5:$C$64,MATCH(B986,المنتجات!$A$5:$A$64,0)),""))</f>
        <v/>
      </c>
      <c r="E986" s="19"/>
      <c r="F986" s="7" t="str">
        <f aca="false">IF(OR(B986="",D986=""),"",N(C986)*D986*(1-N(E986)))</f>
        <v/>
      </c>
      <c r="G986" s="7" t="str">
        <f aca="false">IF(OR(B986="",D986=""),"",N(C986)*IFERROR(INDEX(المنتجات!$B$5:$B$64,MATCH(B986,المنتجات!$A$5:$A$64,0)),0))</f>
        <v/>
      </c>
      <c r="H986" s="8" t="str">
        <f aca="false">IF(F986="","",F986-G986)</f>
        <v/>
      </c>
    </row>
    <row r="987" customFormat="false" ht="15" hidden="false" customHeight="false" outlineLevel="0" collapsed="false">
      <c r="A987" s="16"/>
      <c r="B987" s="17"/>
      <c r="C987" s="18"/>
      <c r="D987" s="7" t="str">
        <f aca="false">IF(B987="","",IFERROR(INDEX(المنتجات!$C$5:$C$64,MATCH(B987,المنتجات!$A$5:$A$64,0)),""))</f>
        <v/>
      </c>
      <c r="E987" s="19"/>
      <c r="F987" s="7" t="str">
        <f aca="false">IF(OR(B987="",D987=""),"",N(C987)*D987*(1-N(E987)))</f>
        <v/>
      </c>
      <c r="G987" s="7" t="str">
        <f aca="false">IF(OR(B987="",D987=""),"",N(C987)*IFERROR(INDEX(المنتجات!$B$5:$B$64,MATCH(B987,المنتجات!$A$5:$A$64,0)),0))</f>
        <v/>
      </c>
      <c r="H987" s="8" t="str">
        <f aca="false">IF(F987="","",F987-G987)</f>
        <v/>
      </c>
    </row>
    <row r="988" customFormat="false" ht="15" hidden="false" customHeight="false" outlineLevel="0" collapsed="false">
      <c r="A988" s="16"/>
      <c r="B988" s="17"/>
      <c r="C988" s="18"/>
      <c r="D988" s="7" t="str">
        <f aca="false">IF(B988="","",IFERROR(INDEX(المنتجات!$C$5:$C$64,MATCH(B988,المنتجات!$A$5:$A$64,0)),""))</f>
        <v/>
      </c>
      <c r="E988" s="19"/>
      <c r="F988" s="7" t="str">
        <f aca="false">IF(OR(B988="",D988=""),"",N(C988)*D988*(1-N(E988)))</f>
        <v/>
      </c>
      <c r="G988" s="7" t="str">
        <f aca="false">IF(OR(B988="",D988=""),"",N(C988)*IFERROR(INDEX(المنتجات!$B$5:$B$64,MATCH(B988,المنتجات!$A$5:$A$64,0)),0))</f>
        <v/>
      </c>
      <c r="H988" s="8" t="str">
        <f aca="false">IF(F988="","",F988-G988)</f>
        <v/>
      </c>
    </row>
    <row r="989" customFormat="false" ht="15" hidden="false" customHeight="false" outlineLevel="0" collapsed="false">
      <c r="A989" s="16"/>
      <c r="B989" s="17"/>
      <c r="C989" s="18"/>
      <c r="D989" s="7" t="str">
        <f aca="false">IF(B989="","",IFERROR(INDEX(المنتجات!$C$5:$C$64,MATCH(B989,المنتجات!$A$5:$A$64,0)),""))</f>
        <v/>
      </c>
      <c r="E989" s="19"/>
      <c r="F989" s="7" t="str">
        <f aca="false">IF(OR(B989="",D989=""),"",N(C989)*D989*(1-N(E989)))</f>
        <v/>
      </c>
      <c r="G989" s="7" t="str">
        <f aca="false">IF(OR(B989="",D989=""),"",N(C989)*IFERROR(INDEX(المنتجات!$B$5:$B$64,MATCH(B989,المنتجات!$A$5:$A$64,0)),0))</f>
        <v/>
      </c>
      <c r="H989" s="8" t="str">
        <f aca="false">IF(F989="","",F989-G989)</f>
        <v/>
      </c>
    </row>
    <row r="990" customFormat="false" ht="15" hidden="false" customHeight="false" outlineLevel="0" collapsed="false">
      <c r="A990" s="16"/>
      <c r="B990" s="17"/>
      <c r="C990" s="18"/>
      <c r="D990" s="7" t="str">
        <f aca="false">IF(B990="","",IFERROR(INDEX(المنتجات!$C$5:$C$64,MATCH(B990,المنتجات!$A$5:$A$64,0)),""))</f>
        <v/>
      </c>
      <c r="E990" s="19"/>
      <c r="F990" s="7" t="str">
        <f aca="false">IF(OR(B990="",D990=""),"",N(C990)*D990*(1-N(E990)))</f>
        <v/>
      </c>
      <c r="G990" s="7" t="str">
        <f aca="false">IF(OR(B990="",D990=""),"",N(C990)*IFERROR(INDEX(المنتجات!$B$5:$B$64,MATCH(B990,المنتجات!$A$5:$A$64,0)),0))</f>
        <v/>
      </c>
      <c r="H990" s="8" t="str">
        <f aca="false">IF(F990="","",F990-G990)</f>
        <v/>
      </c>
    </row>
    <row r="991" customFormat="false" ht="15" hidden="false" customHeight="false" outlineLevel="0" collapsed="false">
      <c r="A991" s="16"/>
      <c r="B991" s="17"/>
      <c r="C991" s="18"/>
      <c r="D991" s="7" t="str">
        <f aca="false">IF(B991="","",IFERROR(INDEX(المنتجات!$C$5:$C$64,MATCH(B991,المنتجات!$A$5:$A$64,0)),""))</f>
        <v/>
      </c>
      <c r="E991" s="19"/>
      <c r="F991" s="7" t="str">
        <f aca="false">IF(OR(B991="",D991=""),"",N(C991)*D991*(1-N(E991)))</f>
        <v/>
      </c>
      <c r="G991" s="7" t="str">
        <f aca="false">IF(OR(B991="",D991=""),"",N(C991)*IFERROR(INDEX(المنتجات!$B$5:$B$64,MATCH(B991,المنتجات!$A$5:$A$64,0)),0))</f>
        <v/>
      </c>
      <c r="H991" s="8" t="str">
        <f aca="false">IF(F991="","",F991-G991)</f>
        <v/>
      </c>
    </row>
    <row r="992" customFormat="false" ht="15" hidden="false" customHeight="false" outlineLevel="0" collapsed="false">
      <c r="A992" s="16"/>
      <c r="B992" s="17"/>
      <c r="C992" s="18"/>
      <c r="D992" s="7" t="str">
        <f aca="false">IF(B992="","",IFERROR(INDEX(المنتجات!$C$5:$C$64,MATCH(B992,المنتجات!$A$5:$A$64,0)),""))</f>
        <v/>
      </c>
      <c r="E992" s="19"/>
      <c r="F992" s="7" t="str">
        <f aca="false">IF(OR(B992="",D992=""),"",N(C992)*D992*(1-N(E992)))</f>
        <v/>
      </c>
      <c r="G992" s="7" t="str">
        <f aca="false">IF(OR(B992="",D992=""),"",N(C992)*IFERROR(INDEX(المنتجات!$B$5:$B$64,MATCH(B992,المنتجات!$A$5:$A$64,0)),0))</f>
        <v/>
      </c>
      <c r="H992" s="8" t="str">
        <f aca="false">IF(F992="","",F992-G992)</f>
        <v/>
      </c>
    </row>
    <row r="993" customFormat="false" ht="15" hidden="false" customHeight="false" outlineLevel="0" collapsed="false">
      <c r="A993" s="16"/>
      <c r="B993" s="17"/>
      <c r="C993" s="18"/>
      <c r="D993" s="7" t="str">
        <f aca="false">IF(B993="","",IFERROR(INDEX(المنتجات!$C$5:$C$64,MATCH(B993,المنتجات!$A$5:$A$64,0)),""))</f>
        <v/>
      </c>
      <c r="E993" s="19"/>
      <c r="F993" s="7" t="str">
        <f aca="false">IF(OR(B993="",D993=""),"",N(C993)*D993*(1-N(E993)))</f>
        <v/>
      </c>
      <c r="G993" s="7" t="str">
        <f aca="false">IF(OR(B993="",D993=""),"",N(C993)*IFERROR(INDEX(المنتجات!$B$5:$B$64,MATCH(B993,المنتجات!$A$5:$A$64,0)),0))</f>
        <v/>
      </c>
      <c r="H993" s="8" t="str">
        <f aca="false">IF(F993="","",F993-G993)</f>
        <v/>
      </c>
    </row>
    <row r="994" customFormat="false" ht="15" hidden="false" customHeight="false" outlineLevel="0" collapsed="false">
      <c r="A994" s="16"/>
      <c r="B994" s="17"/>
      <c r="C994" s="18"/>
      <c r="D994" s="7" t="str">
        <f aca="false">IF(B994="","",IFERROR(INDEX(المنتجات!$C$5:$C$64,MATCH(B994,المنتجات!$A$5:$A$64,0)),""))</f>
        <v/>
      </c>
      <c r="E994" s="19"/>
      <c r="F994" s="7" t="str">
        <f aca="false">IF(OR(B994="",D994=""),"",N(C994)*D994*(1-N(E994)))</f>
        <v/>
      </c>
      <c r="G994" s="7" t="str">
        <f aca="false">IF(OR(B994="",D994=""),"",N(C994)*IFERROR(INDEX(المنتجات!$B$5:$B$64,MATCH(B994,المنتجات!$A$5:$A$64,0)),0))</f>
        <v/>
      </c>
      <c r="H994" s="8" t="str">
        <f aca="false">IF(F994="","",F994-G994)</f>
        <v/>
      </c>
    </row>
    <row r="995" customFormat="false" ht="15" hidden="false" customHeight="false" outlineLevel="0" collapsed="false">
      <c r="A995" s="16"/>
      <c r="B995" s="17"/>
      <c r="C995" s="18"/>
      <c r="D995" s="7" t="str">
        <f aca="false">IF(B995="","",IFERROR(INDEX(المنتجات!$C$5:$C$64,MATCH(B995,المنتجات!$A$5:$A$64,0)),""))</f>
        <v/>
      </c>
      <c r="E995" s="19"/>
      <c r="F995" s="7" t="str">
        <f aca="false">IF(OR(B995="",D995=""),"",N(C995)*D995*(1-N(E995)))</f>
        <v/>
      </c>
      <c r="G995" s="7" t="str">
        <f aca="false">IF(OR(B995="",D995=""),"",N(C995)*IFERROR(INDEX(المنتجات!$B$5:$B$64,MATCH(B995,المنتجات!$A$5:$A$64,0)),0))</f>
        <v/>
      </c>
      <c r="H995" s="8" t="str">
        <f aca="false">IF(F995="","",F995-G995)</f>
        <v/>
      </c>
    </row>
    <row r="996" customFormat="false" ht="15" hidden="false" customHeight="false" outlineLevel="0" collapsed="false">
      <c r="A996" s="16"/>
      <c r="B996" s="17"/>
      <c r="C996" s="18"/>
      <c r="D996" s="7" t="str">
        <f aca="false">IF(B996="","",IFERROR(INDEX(المنتجات!$C$5:$C$64,MATCH(B996,المنتجات!$A$5:$A$64,0)),""))</f>
        <v/>
      </c>
      <c r="E996" s="19"/>
      <c r="F996" s="7" t="str">
        <f aca="false">IF(OR(B996="",D996=""),"",N(C996)*D996*(1-N(E996)))</f>
        <v/>
      </c>
      <c r="G996" s="7" t="str">
        <f aca="false">IF(OR(B996="",D996=""),"",N(C996)*IFERROR(INDEX(المنتجات!$B$5:$B$64,MATCH(B996,المنتجات!$A$5:$A$64,0)),0))</f>
        <v/>
      </c>
      <c r="H996" s="8" t="str">
        <f aca="false">IF(F996="","",F996-G996)</f>
        <v/>
      </c>
    </row>
    <row r="997" customFormat="false" ht="15" hidden="false" customHeight="false" outlineLevel="0" collapsed="false">
      <c r="A997" s="16"/>
      <c r="B997" s="17"/>
      <c r="C997" s="18"/>
      <c r="D997" s="7" t="str">
        <f aca="false">IF(B997="","",IFERROR(INDEX(المنتجات!$C$5:$C$64,MATCH(B997,المنتجات!$A$5:$A$64,0)),""))</f>
        <v/>
      </c>
      <c r="E997" s="19"/>
      <c r="F997" s="7" t="str">
        <f aca="false">IF(OR(B997="",D997=""),"",N(C997)*D997*(1-N(E997)))</f>
        <v/>
      </c>
      <c r="G997" s="7" t="str">
        <f aca="false">IF(OR(B997="",D997=""),"",N(C997)*IFERROR(INDEX(المنتجات!$B$5:$B$64,MATCH(B997,المنتجات!$A$5:$A$64,0)),0))</f>
        <v/>
      </c>
      <c r="H997" s="8" t="str">
        <f aca="false">IF(F997="","",F997-G997)</f>
        <v/>
      </c>
    </row>
    <row r="998" customFormat="false" ht="15" hidden="false" customHeight="false" outlineLevel="0" collapsed="false">
      <c r="A998" s="16"/>
      <c r="B998" s="17"/>
      <c r="C998" s="18"/>
      <c r="D998" s="7" t="str">
        <f aca="false">IF(B998="","",IFERROR(INDEX(المنتجات!$C$5:$C$64,MATCH(B998,المنتجات!$A$5:$A$64,0)),""))</f>
        <v/>
      </c>
      <c r="E998" s="19"/>
      <c r="F998" s="7" t="str">
        <f aca="false">IF(OR(B998="",D998=""),"",N(C998)*D998*(1-N(E998)))</f>
        <v/>
      </c>
      <c r="G998" s="7" t="str">
        <f aca="false">IF(OR(B998="",D998=""),"",N(C998)*IFERROR(INDEX(المنتجات!$B$5:$B$64,MATCH(B998,المنتجات!$A$5:$A$64,0)),0))</f>
        <v/>
      </c>
      <c r="H998" s="8" t="str">
        <f aca="false">IF(F998="","",F998-G998)</f>
        <v/>
      </c>
    </row>
    <row r="999" customFormat="false" ht="15" hidden="false" customHeight="false" outlineLevel="0" collapsed="false">
      <c r="A999" s="16"/>
      <c r="B999" s="17"/>
      <c r="C999" s="18"/>
      <c r="D999" s="7" t="str">
        <f aca="false">IF(B999="","",IFERROR(INDEX(المنتجات!$C$5:$C$64,MATCH(B999,المنتجات!$A$5:$A$64,0)),""))</f>
        <v/>
      </c>
      <c r="E999" s="19"/>
      <c r="F999" s="7" t="str">
        <f aca="false">IF(OR(B999="",D999=""),"",N(C999)*D999*(1-N(E999)))</f>
        <v/>
      </c>
      <c r="G999" s="7" t="str">
        <f aca="false">IF(OR(B999="",D999=""),"",N(C999)*IFERROR(INDEX(المنتجات!$B$5:$B$64,MATCH(B999,المنتجات!$A$5:$A$64,0)),0))</f>
        <v/>
      </c>
      <c r="H999" s="8" t="str">
        <f aca="false">IF(F999="","",F999-G999)</f>
        <v/>
      </c>
    </row>
    <row r="1000" customFormat="false" ht="15" hidden="false" customHeight="false" outlineLevel="0" collapsed="false">
      <c r="A1000" s="16"/>
      <c r="B1000" s="17"/>
      <c r="C1000" s="18"/>
      <c r="D1000" s="7" t="str">
        <f aca="false">IF(B1000="","",IFERROR(INDEX(المنتجات!$C$5:$C$64,MATCH(B1000,المنتجات!$A$5:$A$64,0)),""))</f>
        <v/>
      </c>
      <c r="E1000" s="19"/>
      <c r="F1000" s="7" t="str">
        <f aca="false">IF(OR(B1000="",D1000=""),"",N(C1000)*D1000*(1-N(E1000)))</f>
        <v/>
      </c>
      <c r="G1000" s="7" t="str">
        <f aca="false">IF(OR(B1000="",D1000=""),"",N(C1000)*IFERROR(INDEX(المنتجات!$B$5:$B$64,MATCH(B1000,المنتجات!$A$5:$A$64,0)),0))</f>
        <v/>
      </c>
      <c r="H1000" s="8" t="str">
        <f aca="false">IF(F1000="","",F1000-G1000)</f>
        <v/>
      </c>
    </row>
    <row r="1001" customFormat="false" ht="15" hidden="false" customHeight="false" outlineLevel="0" collapsed="false">
      <c r="A1001" s="16"/>
      <c r="B1001" s="17"/>
      <c r="C1001" s="18"/>
      <c r="D1001" s="7" t="str">
        <f aca="false">IF(B1001="","",IFERROR(INDEX(المنتجات!$C$5:$C$64,MATCH(B1001,المنتجات!$A$5:$A$64,0)),""))</f>
        <v/>
      </c>
      <c r="E1001" s="19"/>
      <c r="F1001" s="7" t="str">
        <f aca="false">IF(OR(B1001="",D1001=""),"",N(C1001)*D1001*(1-N(E1001)))</f>
        <v/>
      </c>
      <c r="G1001" s="7" t="str">
        <f aca="false">IF(OR(B1001="",D1001=""),"",N(C1001)*IFERROR(INDEX(المنتجات!$B$5:$B$64,MATCH(B1001,المنتجات!$A$5:$A$64,0)),0))</f>
        <v/>
      </c>
      <c r="H1001" s="8" t="str">
        <f aca="false">IF(F1001="","",F1001-G1001)</f>
        <v/>
      </c>
    </row>
    <row r="1002" customFormat="false" ht="15" hidden="false" customHeight="false" outlineLevel="0" collapsed="false">
      <c r="A1002" s="16"/>
      <c r="B1002" s="17"/>
      <c r="C1002" s="18"/>
      <c r="D1002" s="7" t="str">
        <f aca="false">IF(B1002="","",IFERROR(INDEX(المنتجات!$C$5:$C$64,MATCH(B1002,المنتجات!$A$5:$A$64,0)),""))</f>
        <v/>
      </c>
      <c r="E1002" s="19"/>
      <c r="F1002" s="7" t="str">
        <f aca="false">IF(OR(B1002="",D1002=""),"",N(C1002)*D1002*(1-N(E1002)))</f>
        <v/>
      </c>
      <c r="G1002" s="7" t="str">
        <f aca="false">IF(OR(B1002="",D1002=""),"",N(C1002)*IFERROR(INDEX(المنتجات!$B$5:$B$64,MATCH(B1002,المنتجات!$A$5:$A$64,0)),0))</f>
        <v/>
      </c>
      <c r="H1002" s="8" t="str">
        <f aca="false">IF(F1002="","",F1002-G1002)</f>
        <v/>
      </c>
    </row>
    <row r="1003" customFormat="false" ht="15" hidden="false" customHeight="false" outlineLevel="0" collapsed="false">
      <c r="A1003" s="16"/>
      <c r="B1003" s="17"/>
      <c r="C1003" s="18"/>
      <c r="D1003" s="7" t="str">
        <f aca="false">IF(B1003="","",IFERROR(INDEX(المنتجات!$C$5:$C$64,MATCH(B1003,المنتجات!$A$5:$A$64,0)),""))</f>
        <v/>
      </c>
      <c r="E1003" s="19"/>
      <c r="F1003" s="7" t="str">
        <f aca="false">IF(OR(B1003="",D1003=""),"",N(C1003)*D1003*(1-N(E1003)))</f>
        <v/>
      </c>
      <c r="G1003" s="7" t="str">
        <f aca="false">IF(OR(B1003="",D1003=""),"",N(C1003)*IFERROR(INDEX(المنتجات!$B$5:$B$64,MATCH(B1003,المنتجات!$A$5:$A$64,0)),0))</f>
        <v/>
      </c>
      <c r="H1003" s="8" t="str">
        <f aca="false">IF(F1003="","",F1003-G1003)</f>
        <v/>
      </c>
    </row>
    <row r="1004" customFormat="false" ht="15" hidden="false" customHeight="false" outlineLevel="0" collapsed="false">
      <c r="A1004" s="16"/>
      <c r="B1004" s="17"/>
      <c r="C1004" s="18"/>
      <c r="D1004" s="7" t="str">
        <f aca="false">IF(B1004="","",IFERROR(INDEX(المنتجات!$C$5:$C$64,MATCH(B1004,المنتجات!$A$5:$A$64,0)),""))</f>
        <v/>
      </c>
      <c r="E1004" s="19"/>
      <c r="F1004" s="7" t="str">
        <f aca="false">IF(OR(B1004="",D1004=""),"",N(C1004)*D1004*(1-N(E1004)))</f>
        <v/>
      </c>
      <c r="G1004" s="7" t="str">
        <f aca="false">IF(OR(B1004="",D1004=""),"",N(C1004)*IFERROR(INDEX(المنتجات!$B$5:$B$64,MATCH(B1004,المنتجات!$A$5:$A$64,0)),0))</f>
        <v/>
      </c>
      <c r="H1004" s="8" t="str">
        <f aca="false">IF(F1004="","",F1004-G1004)</f>
        <v/>
      </c>
    </row>
    <row r="1005" customFormat="false" ht="15" hidden="false" customHeight="false" outlineLevel="0" collapsed="false">
      <c r="A1005" s="16"/>
      <c r="B1005" s="17"/>
      <c r="C1005" s="18"/>
      <c r="D1005" s="7" t="str">
        <f aca="false">IF(B1005="","",IFERROR(INDEX(المنتجات!$C$5:$C$64,MATCH(B1005,المنتجات!$A$5:$A$64,0)),""))</f>
        <v/>
      </c>
      <c r="E1005" s="19"/>
      <c r="F1005" s="7" t="str">
        <f aca="false">IF(OR(B1005="",D1005=""),"",N(C1005)*D1005*(1-N(E1005)))</f>
        <v/>
      </c>
      <c r="G1005" s="7" t="str">
        <f aca="false">IF(OR(B1005="",D1005=""),"",N(C1005)*IFERROR(INDEX(المنتجات!$B$5:$B$64,MATCH(B1005,المنتجات!$A$5:$A$64,0)),0))</f>
        <v/>
      </c>
      <c r="H1005" s="8" t="str">
        <f aca="false">IF(F1005="","",F1005-G1005)</f>
        <v/>
      </c>
    </row>
  </sheetData>
  <sheetProtection sheet="true" formatCells="false" formatColumns="false" formatRows="false" sort="false" autoFilter="false"/>
  <mergeCells count="2">
    <mergeCell ref="A1:H1"/>
    <mergeCell ref="A2:H2"/>
  </mergeCells>
  <conditionalFormatting sqref="H6:H1005">
    <cfRule type="expression" priority="2" aboveAverage="0" equalAverage="0" bottom="0" percent="0" rank="0" text="" dxfId="0">
      <formula>AND(ISNUMBER(H6),H6&lt;0)</formula>
    </cfRule>
  </conditionalFormatting>
  <dataValidations count="4">
    <dataValidation allowBlank="true" error="أدخل رقمًا بين 0 و 1000000000.0" errorStyle="stop" errorTitle="Sheetaky" operator="between" showDropDown="false" showErrorMessage="true" showInputMessage="false" sqref="C6:C1005" type="decimal">
      <formula1>0</formula1>
      <formula2>1000000000</formula2>
    </dataValidation>
    <dataValidation allowBlank="true" error="اختر قيمة من القائمة" errorStyle="stop" errorTitle="Sheetaky" operator="between" showDropDown="false" showErrorMessage="true" showInputMessage="false" sqref="B6:B1005" type="list">
      <formula1>المنتجات!$A$5:$A$64</formula1>
      <formula2>0</formula2>
    </dataValidation>
    <dataValidation allowBlank="true" error="أدخل تاريخًا صحيحًا" errorStyle="stop" errorTitle="Sheetaky" operator="greaterThan" showDropDown="false" showErrorMessage="true" showInputMessage="false" sqref="A6:A1005" type="date">
      <formula1>1</formula1>
      <formula2>0</formula2>
    </dataValidation>
    <dataValidation allowBlank="true" error="أدخل رقمًا بين 0 و 1" errorStyle="stop" errorTitle="Sheetaky" operator="between" showDropDown="false" showErrorMessage="true" showInputMessage="false" sqref="E6:E1005" type="decimal">
      <formula1>0</formula1>
      <formula2>1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64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13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7" min="6" style="0" width="14"/>
  </cols>
  <sheetData>
    <row r="1" customFormat="false" ht="36" hidden="false" customHeight="true" outlineLevel="0" collapsed="false">
      <c r="A1" s="1" t="s">
        <v>38</v>
      </c>
      <c r="B1" s="1"/>
      <c r="C1" s="1"/>
      <c r="D1" s="1"/>
      <c r="E1" s="1"/>
      <c r="F1" s="1"/>
      <c r="G1" s="1"/>
    </row>
    <row r="2" customFormat="false" ht="18" hidden="false" customHeight="true" outlineLevel="0" collapsed="false">
      <c r="A2" s="2" t="s">
        <v>39</v>
      </c>
      <c r="B2" s="2"/>
      <c r="C2" s="2"/>
      <c r="D2" s="2"/>
      <c r="E2" s="2"/>
      <c r="F2" s="2"/>
      <c r="G2" s="2"/>
    </row>
    <row r="4" customFormat="false" ht="36" hidden="false" customHeight="true" outlineLevel="0" collapsed="false">
      <c r="A4" s="6" t="s">
        <v>28</v>
      </c>
      <c r="B4" s="6" t="s">
        <v>40</v>
      </c>
      <c r="C4" s="6" t="s">
        <v>41</v>
      </c>
      <c r="D4" s="6" t="s">
        <v>42</v>
      </c>
      <c r="E4" s="6" t="s">
        <v>43</v>
      </c>
      <c r="F4" s="6" t="s">
        <v>6</v>
      </c>
      <c r="G4" s="6" t="s">
        <v>8</v>
      </c>
    </row>
    <row r="5" customFormat="false" ht="15" hidden="false" customHeight="false" outlineLevel="0" collapsed="false">
      <c r="A5" s="20" t="s">
        <v>34</v>
      </c>
      <c r="B5" s="21" t="n">
        <v>140</v>
      </c>
      <c r="C5" s="21" t="n">
        <v>220</v>
      </c>
      <c r="D5" s="9" t="n">
        <f aca="false">IF(N(C5)&gt;0,(C5-N(B5))/C5,"")</f>
        <v>0.363636363636364</v>
      </c>
      <c r="E5" s="10" t="n">
        <f aca="false">IF(A5="","",SUMIF(المبيعات!$B$6:$B$1005,A5,المبيعات!$C$6:$C$1005))</f>
        <v>68</v>
      </c>
      <c r="F5" s="7" t="n">
        <f aca="false">IF(A5="","",SUMIF(المبيعات!$B$6:$B$1005,A5,المبيعات!$F$6:$F$1005))</f>
        <v>14014</v>
      </c>
      <c r="G5" s="7" t="n">
        <f aca="false">IF(A5="","",SUMIF(المبيعات!$B$6:$B$1005,A5,المبيعات!$H$6:$H$1005))</f>
        <v>4494</v>
      </c>
    </row>
    <row r="6" customFormat="false" ht="15" hidden="false" customHeight="false" outlineLevel="0" collapsed="false">
      <c r="A6" s="20" t="s">
        <v>36</v>
      </c>
      <c r="B6" s="21" t="n">
        <v>60</v>
      </c>
      <c r="C6" s="21" t="n">
        <v>95</v>
      </c>
      <c r="D6" s="9" t="n">
        <f aca="false">IF(N(C6)&gt;0,(C6-N(B6))/C6,"")</f>
        <v>0.368421052631579</v>
      </c>
      <c r="E6" s="10" t="n">
        <f aca="false">IF(A6="","",SUMIF(المبيعات!$B$6:$B$1005,A6,المبيعات!$C$6:$C$1005))</f>
        <v>43</v>
      </c>
      <c r="F6" s="7" t="n">
        <f aca="false">IF(A6="","",SUMIF(المبيعات!$B$6:$B$1005,A6,المبيعات!$F$6:$F$1005))</f>
        <v>3942.5</v>
      </c>
      <c r="G6" s="7" t="n">
        <f aca="false">IF(A6="","",SUMIF(المبيعات!$B$6:$B$1005,A6,المبيعات!$H$6:$H$1005))</f>
        <v>1362.5</v>
      </c>
    </row>
    <row r="7" customFormat="false" ht="15" hidden="false" customHeight="false" outlineLevel="0" collapsed="false">
      <c r="A7" s="20" t="s">
        <v>33</v>
      </c>
      <c r="B7" s="21" t="n">
        <v>35</v>
      </c>
      <c r="C7" s="21" t="n">
        <v>60</v>
      </c>
      <c r="D7" s="9" t="n">
        <f aca="false">IF(N(C7)&gt;0,(C7-N(B7))/C7,"")</f>
        <v>0.416666666666667</v>
      </c>
      <c r="E7" s="10" t="n">
        <f aca="false">IF(A7="","",SUMIF(المبيعات!$B$6:$B$1005,A7,المبيعات!$C$6:$C$1005))</f>
        <v>49</v>
      </c>
      <c r="F7" s="7" t="n">
        <f aca="false">IF(A7="","",SUMIF(المبيعات!$B$6:$B$1005,A7,المبيعات!$F$6:$F$1005))</f>
        <v>2853</v>
      </c>
      <c r="G7" s="7" t="n">
        <f aca="false">IF(A7="","",SUMIF(المبيعات!$B$6:$B$1005,A7,المبيعات!$H$6:$H$1005))</f>
        <v>1138</v>
      </c>
    </row>
    <row r="8" customFormat="false" ht="15" hidden="false" customHeight="false" outlineLevel="0" collapsed="false">
      <c r="A8" s="20" t="s">
        <v>37</v>
      </c>
      <c r="B8" s="21" t="n">
        <v>45</v>
      </c>
      <c r="C8" s="21" t="n">
        <v>85</v>
      </c>
      <c r="D8" s="9" t="n">
        <f aca="false">IF(N(C8)&gt;0,(C8-N(B8))/C8,"")</f>
        <v>0.470588235294118</v>
      </c>
      <c r="E8" s="10" t="n">
        <f aca="false">IF(A8="","",SUMIF(المبيعات!$B$6:$B$1005,A8,المبيعات!$C$6:$C$1005))</f>
        <v>49</v>
      </c>
      <c r="F8" s="7" t="n">
        <f aca="false">IF(A8="","",SUMIF(المبيعات!$B$6:$B$1005,A8,المبيعات!$F$6:$F$1005))</f>
        <v>4041.75</v>
      </c>
      <c r="G8" s="7" t="n">
        <f aca="false">IF(A8="","",SUMIF(المبيعات!$B$6:$B$1005,A8,المبيعات!$H$6:$H$1005))</f>
        <v>1836.75</v>
      </c>
    </row>
    <row r="9" customFormat="false" ht="15" hidden="false" customHeight="false" outlineLevel="0" collapsed="false">
      <c r="A9" s="20" t="s">
        <v>35</v>
      </c>
      <c r="B9" s="21" t="n">
        <v>28</v>
      </c>
      <c r="C9" s="21" t="n">
        <v>45</v>
      </c>
      <c r="D9" s="9" t="n">
        <f aca="false">IF(N(C9)&gt;0,(C9-N(B9))/C9,"")</f>
        <v>0.377777777777778</v>
      </c>
      <c r="E9" s="10" t="n">
        <f aca="false">IF(A9="","",SUMIF(المبيعات!$B$6:$B$1005,A9,المبيعات!$C$6:$C$1005))</f>
        <v>59</v>
      </c>
      <c r="F9" s="7" t="n">
        <f aca="false">IF(A9="","",SUMIF(المبيعات!$B$6:$B$1005,A9,المبيعات!$F$6:$F$1005))</f>
        <v>2594.25</v>
      </c>
      <c r="G9" s="7" t="n">
        <f aca="false">IF(A9="","",SUMIF(المبيعات!$B$6:$B$1005,A9,المبيعات!$H$6:$H$1005))</f>
        <v>942.25</v>
      </c>
    </row>
    <row r="10" customFormat="false" ht="15" hidden="false" customHeight="false" outlineLevel="0" collapsed="false">
      <c r="A10" s="20"/>
      <c r="B10" s="21"/>
      <c r="C10" s="21"/>
      <c r="D10" s="9" t="str">
        <f aca="false">IF(N(C10)&gt;0,(C10-N(B10))/C10,"")</f>
        <v/>
      </c>
      <c r="E10" s="10" t="str">
        <f aca="false">IF(A10="","",SUMIF(المبيعات!$B$6:$B$1005,A10,المبيعات!$C$6:$C$1005))</f>
        <v/>
      </c>
      <c r="F10" s="7" t="str">
        <f aca="false">IF(A10="","",SUMIF(المبيعات!$B$6:$B$1005,A10,المبيعات!$F$6:$F$1005))</f>
        <v/>
      </c>
      <c r="G10" s="7" t="str">
        <f aca="false">IF(A10="","",SUMIF(المبيعات!$B$6:$B$1005,A10,المبيعات!$H$6:$H$1005))</f>
        <v/>
      </c>
    </row>
    <row r="11" customFormat="false" ht="15" hidden="false" customHeight="false" outlineLevel="0" collapsed="false">
      <c r="A11" s="20"/>
      <c r="B11" s="21"/>
      <c r="C11" s="21"/>
      <c r="D11" s="9" t="str">
        <f aca="false">IF(N(C11)&gt;0,(C11-N(B11))/C11,"")</f>
        <v/>
      </c>
      <c r="E11" s="10" t="str">
        <f aca="false">IF(A11="","",SUMIF(المبيعات!$B$6:$B$1005,A11,المبيعات!$C$6:$C$1005))</f>
        <v/>
      </c>
      <c r="F11" s="7" t="str">
        <f aca="false">IF(A11="","",SUMIF(المبيعات!$B$6:$B$1005,A11,المبيعات!$F$6:$F$1005))</f>
        <v/>
      </c>
      <c r="G11" s="7" t="str">
        <f aca="false">IF(A11="","",SUMIF(المبيعات!$B$6:$B$1005,A11,المبيعات!$H$6:$H$1005))</f>
        <v/>
      </c>
    </row>
    <row r="12" customFormat="false" ht="15" hidden="false" customHeight="false" outlineLevel="0" collapsed="false">
      <c r="A12" s="20"/>
      <c r="B12" s="21"/>
      <c r="C12" s="21"/>
      <c r="D12" s="9" t="str">
        <f aca="false">IF(N(C12)&gt;0,(C12-N(B12))/C12,"")</f>
        <v/>
      </c>
      <c r="E12" s="10" t="str">
        <f aca="false">IF(A12="","",SUMIF(المبيعات!$B$6:$B$1005,A12,المبيعات!$C$6:$C$1005))</f>
        <v/>
      </c>
      <c r="F12" s="7" t="str">
        <f aca="false">IF(A12="","",SUMIF(المبيعات!$B$6:$B$1005,A12,المبيعات!$F$6:$F$1005))</f>
        <v/>
      </c>
      <c r="G12" s="7" t="str">
        <f aca="false">IF(A12="","",SUMIF(المبيعات!$B$6:$B$1005,A12,المبيعات!$H$6:$H$1005))</f>
        <v/>
      </c>
    </row>
    <row r="13" customFormat="false" ht="15" hidden="false" customHeight="false" outlineLevel="0" collapsed="false">
      <c r="A13" s="20"/>
      <c r="B13" s="21"/>
      <c r="C13" s="21"/>
      <c r="D13" s="9" t="str">
        <f aca="false">IF(N(C13)&gt;0,(C13-N(B13))/C13,"")</f>
        <v/>
      </c>
      <c r="E13" s="10" t="str">
        <f aca="false">IF(A13="","",SUMIF(المبيعات!$B$6:$B$1005,A13,المبيعات!$C$6:$C$1005))</f>
        <v/>
      </c>
      <c r="F13" s="7" t="str">
        <f aca="false">IF(A13="","",SUMIF(المبيعات!$B$6:$B$1005,A13,المبيعات!$F$6:$F$1005))</f>
        <v/>
      </c>
      <c r="G13" s="7" t="str">
        <f aca="false">IF(A13="","",SUMIF(المبيعات!$B$6:$B$1005,A13,المبيعات!$H$6:$H$1005))</f>
        <v/>
      </c>
    </row>
    <row r="14" customFormat="false" ht="15" hidden="false" customHeight="false" outlineLevel="0" collapsed="false">
      <c r="A14" s="20"/>
      <c r="B14" s="21"/>
      <c r="C14" s="21"/>
      <c r="D14" s="9" t="str">
        <f aca="false">IF(N(C14)&gt;0,(C14-N(B14))/C14,"")</f>
        <v/>
      </c>
      <c r="E14" s="10" t="str">
        <f aca="false">IF(A14="","",SUMIF(المبيعات!$B$6:$B$1005,A14,المبيعات!$C$6:$C$1005))</f>
        <v/>
      </c>
      <c r="F14" s="7" t="str">
        <f aca="false">IF(A14="","",SUMIF(المبيعات!$B$6:$B$1005,A14,المبيعات!$F$6:$F$1005))</f>
        <v/>
      </c>
      <c r="G14" s="7" t="str">
        <f aca="false">IF(A14="","",SUMIF(المبيعات!$B$6:$B$1005,A14,المبيعات!$H$6:$H$1005))</f>
        <v/>
      </c>
    </row>
    <row r="15" customFormat="false" ht="15" hidden="false" customHeight="false" outlineLevel="0" collapsed="false">
      <c r="A15" s="20"/>
      <c r="B15" s="21"/>
      <c r="C15" s="21"/>
      <c r="D15" s="9" t="str">
        <f aca="false">IF(N(C15)&gt;0,(C15-N(B15))/C15,"")</f>
        <v/>
      </c>
      <c r="E15" s="10" t="str">
        <f aca="false">IF(A15="","",SUMIF(المبيعات!$B$6:$B$1005,A15,المبيعات!$C$6:$C$1005))</f>
        <v/>
      </c>
      <c r="F15" s="7" t="str">
        <f aca="false">IF(A15="","",SUMIF(المبيعات!$B$6:$B$1005,A15,المبيعات!$F$6:$F$1005))</f>
        <v/>
      </c>
      <c r="G15" s="7" t="str">
        <f aca="false">IF(A15="","",SUMIF(المبيعات!$B$6:$B$1005,A15,المبيعات!$H$6:$H$1005))</f>
        <v/>
      </c>
    </row>
    <row r="16" customFormat="false" ht="15" hidden="false" customHeight="false" outlineLevel="0" collapsed="false">
      <c r="A16" s="20"/>
      <c r="B16" s="21"/>
      <c r="C16" s="21"/>
      <c r="D16" s="9" t="str">
        <f aca="false">IF(N(C16)&gt;0,(C16-N(B16))/C16,"")</f>
        <v/>
      </c>
      <c r="E16" s="10" t="str">
        <f aca="false">IF(A16="","",SUMIF(المبيعات!$B$6:$B$1005,A16,المبيعات!$C$6:$C$1005))</f>
        <v/>
      </c>
      <c r="F16" s="7" t="str">
        <f aca="false">IF(A16="","",SUMIF(المبيعات!$B$6:$B$1005,A16,المبيعات!$F$6:$F$1005))</f>
        <v/>
      </c>
      <c r="G16" s="7" t="str">
        <f aca="false">IF(A16="","",SUMIF(المبيعات!$B$6:$B$1005,A16,المبيعات!$H$6:$H$1005))</f>
        <v/>
      </c>
    </row>
    <row r="17" customFormat="false" ht="15" hidden="false" customHeight="false" outlineLevel="0" collapsed="false">
      <c r="A17" s="20"/>
      <c r="B17" s="21"/>
      <c r="C17" s="21"/>
      <c r="D17" s="9" t="str">
        <f aca="false">IF(N(C17)&gt;0,(C17-N(B17))/C17,"")</f>
        <v/>
      </c>
      <c r="E17" s="10" t="str">
        <f aca="false">IF(A17="","",SUMIF(المبيعات!$B$6:$B$1005,A17,المبيعات!$C$6:$C$1005))</f>
        <v/>
      </c>
      <c r="F17" s="7" t="str">
        <f aca="false">IF(A17="","",SUMIF(المبيعات!$B$6:$B$1005,A17,المبيعات!$F$6:$F$1005))</f>
        <v/>
      </c>
      <c r="G17" s="7" t="str">
        <f aca="false">IF(A17="","",SUMIF(المبيعات!$B$6:$B$1005,A17,المبيعات!$H$6:$H$1005))</f>
        <v/>
      </c>
    </row>
    <row r="18" customFormat="false" ht="15" hidden="false" customHeight="false" outlineLevel="0" collapsed="false">
      <c r="A18" s="20"/>
      <c r="B18" s="21"/>
      <c r="C18" s="21"/>
      <c r="D18" s="9" t="str">
        <f aca="false">IF(N(C18)&gt;0,(C18-N(B18))/C18,"")</f>
        <v/>
      </c>
      <c r="E18" s="10" t="str">
        <f aca="false">IF(A18="","",SUMIF(المبيعات!$B$6:$B$1005,A18,المبيعات!$C$6:$C$1005))</f>
        <v/>
      </c>
      <c r="F18" s="7" t="str">
        <f aca="false">IF(A18="","",SUMIF(المبيعات!$B$6:$B$1005,A18,المبيعات!$F$6:$F$1005))</f>
        <v/>
      </c>
      <c r="G18" s="7" t="str">
        <f aca="false">IF(A18="","",SUMIF(المبيعات!$B$6:$B$1005,A18,المبيعات!$H$6:$H$1005))</f>
        <v/>
      </c>
    </row>
    <row r="19" customFormat="false" ht="15" hidden="false" customHeight="false" outlineLevel="0" collapsed="false">
      <c r="A19" s="20"/>
      <c r="B19" s="21"/>
      <c r="C19" s="21"/>
      <c r="D19" s="9" t="str">
        <f aca="false">IF(N(C19)&gt;0,(C19-N(B19))/C19,"")</f>
        <v/>
      </c>
      <c r="E19" s="10" t="str">
        <f aca="false">IF(A19="","",SUMIF(المبيعات!$B$6:$B$1005,A19,المبيعات!$C$6:$C$1005))</f>
        <v/>
      </c>
      <c r="F19" s="7" t="str">
        <f aca="false">IF(A19="","",SUMIF(المبيعات!$B$6:$B$1005,A19,المبيعات!$F$6:$F$1005))</f>
        <v/>
      </c>
      <c r="G19" s="7" t="str">
        <f aca="false">IF(A19="","",SUMIF(المبيعات!$B$6:$B$1005,A19,المبيعات!$H$6:$H$1005))</f>
        <v/>
      </c>
    </row>
    <row r="20" customFormat="false" ht="15" hidden="false" customHeight="false" outlineLevel="0" collapsed="false">
      <c r="A20" s="20"/>
      <c r="B20" s="21"/>
      <c r="C20" s="21"/>
      <c r="D20" s="9" t="str">
        <f aca="false">IF(N(C20)&gt;0,(C20-N(B20))/C20,"")</f>
        <v/>
      </c>
      <c r="E20" s="10" t="str">
        <f aca="false">IF(A20="","",SUMIF(المبيعات!$B$6:$B$1005,A20,المبيعات!$C$6:$C$1005))</f>
        <v/>
      </c>
      <c r="F20" s="7" t="str">
        <f aca="false">IF(A20="","",SUMIF(المبيعات!$B$6:$B$1005,A20,المبيعات!$F$6:$F$1005))</f>
        <v/>
      </c>
      <c r="G20" s="7" t="str">
        <f aca="false">IF(A20="","",SUMIF(المبيعات!$B$6:$B$1005,A20,المبيعات!$H$6:$H$1005))</f>
        <v/>
      </c>
    </row>
    <row r="21" customFormat="false" ht="15" hidden="false" customHeight="false" outlineLevel="0" collapsed="false">
      <c r="A21" s="20"/>
      <c r="B21" s="21"/>
      <c r="C21" s="21"/>
      <c r="D21" s="9" t="str">
        <f aca="false">IF(N(C21)&gt;0,(C21-N(B21))/C21,"")</f>
        <v/>
      </c>
      <c r="E21" s="10" t="str">
        <f aca="false">IF(A21="","",SUMIF(المبيعات!$B$6:$B$1005,A21,المبيعات!$C$6:$C$1005))</f>
        <v/>
      </c>
      <c r="F21" s="7" t="str">
        <f aca="false">IF(A21="","",SUMIF(المبيعات!$B$6:$B$1005,A21,المبيعات!$F$6:$F$1005))</f>
        <v/>
      </c>
      <c r="G21" s="7" t="str">
        <f aca="false">IF(A21="","",SUMIF(المبيعات!$B$6:$B$1005,A21,المبيعات!$H$6:$H$1005))</f>
        <v/>
      </c>
    </row>
    <row r="22" customFormat="false" ht="15" hidden="false" customHeight="false" outlineLevel="0" collapsed="false">
      <c r="A22" s="20"/>
      <c r="B22" s="21"/>
      <c r="C22" s="21"/>
      <c r="D22" s="9" t="str">
        <f aca="false">IF(N(C22)&gt;0,(C22-N(B22))/C22,"")</f>
        <v/>
      </c>
      <c r="E22" s="10" t="str">
        <f aca="false">IF(A22="","",SUMIF(المبيعات!$B$6:$B$1005,A22,المبيعات!$C$6:$C$1005))</f>
        <v/>
      </c>
      <c r="F22" s="7" t="str">
        <f aca="false">IF(A22="","",SUMIF(المبيعات!$B$6:$B$1005,A22,المبيعات!$F$6:$F$1005))</f>
        <v/>
      </c>
      <c r="G22" s="7" t="str">
        <f aca="false">IF(A22="","",SUMIF(المبيعات!$B$6:$B$1005,A22,المبيعات!$H$6:$H$1005))</f>
        <v/>
      </c>
    </row>
    <row r="23" customFormat="false" ht="15" hidden="false" customHeight="false" outlineLevel="0" collapsed="false">
      <c r="A23" s="20"/>
      <c r="B23" s="21"/>
      <c r="C23" s="21"/>
      <c r="D23" s="9" t="str">
        <f aca="false">IF(N(C23)&gt;0,(C23-N(B23))/C23,"")</f>
        <v/>
      </c>
      <c r="E23" s="10" t="str">
        <f aca="false">IF(A23="","",SUMIF(المبيعات!$B$6:$B$1005,A23,المبيعات!$C$6:$C$1005))</f>
        <v/>
      </c>
      <c r="F23" s="7" t="str">
        <f aca="false">IF(A23="","",SUMIF(المبيعات!$B$6:$B$1005,A23,المبيعات!$F$6:$F$1005))</f>
        <v/>
      </c>
      <c r="G23" s="7" t="str">
        <f aca="false">IF(A23="","",SUMIF(المبيعات!$B$6:$B$1005,A23,المبيعات!$H$6:$H$1005))</f>
        <v/>
      </c>
    </row>
    <row r="24" customFormat="false" ht="15" hidden="false" customHeight="false" outlineLevel="0" collapsed="false">
      <c r="A24" s="20"/>
      <c r="B24" s="21"/>
      <c r="C24" s="21"/>
      <c r="D24" s="9" t="str">
        <f aca="false">IF(N(C24)&gt;0,(C24-N(B24))/C24,"")</f>
        <v/>
      </c>
      <c r="E24" s="10" t="str">
        <f aca="false">IF(A24="","",SUMIF(المبيعات!$B$6:$B$1005,A24,المبيعات!$C$6:$C$1005))</f>
        <v/>
      </c>
      <c r="F24" s="7" t="str">
        <f aca="false">IF(A24="","",SUMIF(المبيعات!$B$6:$B$1005,A24,المبيعات!$F$6:$F$1005))</f>
        <v/>
      </c>
      <c r="G24" s="7" t="str">
        <f aca="false">IF(A24="","",SUMIF(المبيعات!$B$6:$B$1005,A24,المبيعات!$H$6:$H$1005))</f>
        <v/>
      </c>
    </row>
    <row r="25" customFormat="false" ht="15" hidden="false" customHeight="false" outlineLevel="0" collapsed="false">
      <c r="A25" s="20"/>
      <c r="B25" s="21"/>
      <c r="C25" s="21"/>
      <c r="D25" s="9" t="str">
        <f aca="false">IF(N(C25)&gt;0,(C25-N(B25))/C25,"")</f>
        <v/>
      </c>
      <c r="E25" s="10" t="str">
        <f aca="false">IF(A25="","",SUMIF(المبيعات!$B$6:$B$1005,A25,المبيعات!$C$6:$C$1005))</f>
        <v/>
      </c>
      <c r="F25" s="7" t="str">
        <f aca="false">IF(A25="","",SUMIF(المبيعات!$B$6:$B$1005,A25,المبيعات!$F$6:$F$1005))</f>
        <v/>
      </c>
      <c r="G25" s="7" t="str">
        <f aca="false">IF(A25="","",SUMIF(المبيعات!$B$6:$B$1005,A25,المبيعات!$H$6:$H$1005))</f>
        <v/>
      </c>
    </row>
    <row r="26" customFormat="false" ht="15" hidden="false" customHeight="false" outlineLevel="0" collapsed="false">
      <c r="A26" s="20"/>
      <c r="B26" s="21"/>
      <c r="C26" s="21"/>
      <c r="D26" s="9" t="str">
        <f aca="false">IF(N(C26)&gt;0,(C26-N(B26))/C26,"")</f>
        <v/>
      </c>
      <c r="E26" s="10" t="str">
        <f aca="false">IF(A26="","",SUMIF(المبيعات!$B$6:$B$1005,A26,المبيعات!$C$6:$C$1005))</f>
        <v/>
      </c>
      <c r="F26" s="7" t="str">
        <f aca="false">IF(A26="","",SUMIF(المبيعات!$B$6:$B$1005,A26,المبيعات!$F$6:$F$1005))</f>
        <v/>
      </c>
      <c r="G26" s="7" t="str">
        <f aca="false">IF(A26="","",SUMIF(المبيعات!$B$6:$B$1005,A26,المبيعات!$H$6:$H$1005))</f>
        <v/>
      </c>
    </row>
    <row r="27" customFormat="false" ht="15" hidden="false" customHeight="false" outlineLevel="0" collapsed="false">
      <c r="A27" s="20"/>
      <c r="B27" s="21"/>
      <c r="C27" s="21"/>
      <c r="D27" s="9" t="str">
        <f aca="false">IF(N(C27)&gt;0,(C27-N(B27))/C27,"")</f>
        <v/>
      </c>
      <c r="E27" s="10" t="str">
        <f aca="false">IF(A27="","",SUMIF(المبيعات!$B$6:$B$1005,A27,المبيعات!$C$6:$C$1005))</f>
        <v/>
      </c>
      <c r="F27" s="7" t="str">
        <f aca="false">IF(A27="","",SUMIF(المبيعات!$B$6:$B$1005,A27,المبيعات!$F$6:$F$1005))</f>
        <v/>
      </c>
      <c r="G27" s="7" t="str">
        <f aca="false">IF(A27="","",SUMIF(المبيعات!$B$6:$B$1005,A27,المبيعات!$H$6:$H$1005))</f>
        <v/>
      </c>
    </row>
    <row r="28" customFormat="false" ht="15" hidden="false" customHeight="false" outlineLevel="0" collapsed="false">
      <c r="A28" s="20"/>
      <c r="B28" s="21"/>
      <c r="C28" s="21"/>
      <c r="D28" s="9" t="str">
        <f aca="false">IF(N(C28)&gt;0,(C28-N(B28))/C28,"")</f>
        <v/>
      </c>
      <c r="E28" s="10" t="str">
        <f aca="false">IF(A28="","",SUMIF(المبيعات!$B$6:$B$1005,A28,المبيعات!$C$6:$C$1005))</f>
        <v/>
      </c>
      <c r="F28" s="7" t="str">
        <f aca="false">IF(A28="","",SUMIF(المبيعات!$B$6:$B$1005,A28,المبيعات!$F$6:$F$1005))</f>
        <v/>
      </c>
      <c r="G28" s="7" t="str">
        <f aca="false">IF(A28="","",SUMIF(المبيعات!$B$6:$B$1005,A28,المبيعات!$H$6:$H$1005))</f>
        <v/>
      </c>
    </row>
    <row r="29" customFormat="false" ht="15" hidden="false" customHeight="false" outlineLevel="0" collapsed="false">
      <c r="A29" s="20"/>
      <c r="B29" s="21"/>
      <c r="C29" s="21"/>
      <c r="D29" s="9" t="str">
        <f aca="false">IF(N(C29)&gt;0,(C29-N(B29))/C29,"")</f>
        <v/>
      </c>
      <c r="E29" s="10" t="str">
        <f aca="false">IF(A29="","",SUMIF(المبيعات!$B$6:$B$1005,A29,المبيعات!$C$6:$C$1005))</f>
        <v/>
      </c>
      <c r="F29" s="7" t="str">
        <f aca="false">IF(A29="","",SUMIF(المبيعات!$B$6:$B$1005,A29,المبيعات!$F$6:$F$1005))</f>
        <v/>
      </c>
      <c r="G29" s="7" t="str">
        <f aca="false">IF(A29="","",SUMIF(المبيعات!$B$6:$B$1005,A29,المبيعات!$H$6:$H$1005))</f>
        <v/>
      </c>
    </row>
    <row r="30" customFormat="false" ht="15" hidden="false" customHeight="false" outlineLevel="0" collapsed="false">
      <c r="A30" s="20"/>
      <c r="B30" s="21"/>
      <c r="C30" s="21"/>
      <c r="D30" s="9" t="str">
        <f aca="false">IF(N(C30)&gt;0,(C30-N(B30))/C30,"")</f>
        <v/>
      </c>
      <c r="E30" s="10" t="str">
        <f aca="false">IF(A30="","",SUMIF(المبيعات!$B$6:$B$1005,A30,المبيعات!$C$6:$C$1005))</f>
        <v/>
      </c>
      <c r="F30" s="7" t="str">
        <f aca="false">IF(A30="","",SUMIF(المبيعات!$B$6:$B$1005,A30,المبيعات!$F$6:$F$1005))</f>
        <v/>
      </c>
      <c r="G30" s="7" t="str">
        <f aca="false">IF(A30="","",SUMIF(المبيعات!$B$6:$B$1005,A30,المبيعات!$H$6:$H$1005))</f>
        <v/>
      </c>
    </row>
    <row r="31" customFormat="false" ht="15" hidden="false" customHeight="false" outlineLevel="0" collapsed="false">
      <c r="A31" s="20"/>
      <c r="B31" s="21"/>
      <c r="C31" s="21"/>
      <c r="D31" s="9" t="str">
        <f aca="false">IF(N(C31)&gt;0,(C31-N(B31))/C31,"")</f>
        <v/>
      </c>
      <c r="E31" s="10" t="str">
        <f aca="false">IF(A31="","",SUMIF(المبيعات!$B$6:$B$1005,A31,المبيعات!$C$6:$C$1005))</f>
        <v/>
      </c>
      <c r="F31" s="7" t="str">
        <f aca="false">IF(A31="","",SUMIF(المبيعات!$B$6:$B$1005,A31,المبيعات!$F$6:$F$1005))</f>
        <v/>
      </c>
      <c r="G31" s="7" t="str">
        <f aca="false">IF(A31="","",SUMIF(المبيعات!$B$6:$B$1005,A31,المبيعات!$H$6:$H$1005))</f>
        <v/>
      </c>
    </row>
    <row r="32" customFormat="false" ht="15" hidden="false" customHeight="false" outlineLevel="0" collapsed="false">
      <c r="A32" s="20"/>
      <c r="B32" s="21"/>
      <c r="C32" s="21"/>
      <c r="D32" s="9" t="str">
        <f aca="false">IF(N(C32)&gt;0,(C32-N(B32))/C32,"")</f>
        <v/>
      </c>
      <c r="E32" s="10" t="str">
        <f aca="false">IF(A32="","",SUMIF(المبيعات!$B$6:$B$1005,A32,المبيعات!$C$6:$C$1005))</f>
        <v/>
      </c>
      <c r="F32" s="7" t="str">
        <f aca="false">IF(A32="","",SUMIF(المبيعات!$B$6:$B$1005,A32,المبيعات!$F$6:$F$1005))</f>
        <v/>
      </c>
      <c r="G32" s="7" t="str">
        <f aca="false">IF(A32="","",SUMIF(المبيعات!$B$6:$B$1005,A32,المبيعات!$H$6:$H$1005))</f>
        <v/>
      </c>
    </row>
    <row r="33" customFormat="false" ht="15" hidden="false" customHeight="false" outlineLevel="0" collapsed="false">
      <c r="A33" s="20"/>
      <c r="B33" s="21"/>
      <c r="C33" s="21"/>
      <c r="D33" s="9" t="str">
        <f aca="false">IF(N(C33)&gt;0,(C33-N(B33))/C33,"")</f>
        <v/>
      </c>
      <c r="E33" s="10" t="str">
        <f aca="false">IF(A33="","",SUMIF(المبيعات!$B$6:$B$1005,A33,المبيعات!$C$6:$C$1005))</f>
        <v/>
      </c>
      <c r="F33" s="7" t="str">
        <f aca="false">IF(A33="","",SUMIF(المبيعات!$B$6:$B$1005,A33,المبيعات!$F$6:$F$1005))</f>
        <v/>
      </c>
      <c r="G33" s="7" t="str">
        <f aca="false">IF(A33="","",SUMIF(المبيعات!$B$6:$B$1005,A33,المبيعات!$H$6:$H$1005))</f>
        <v/>
      </c>
    </row>
    <row r="34" customFormat="false" ht="15" hidden="false" customHeight="false" outlineLevel="0" collapsed="false">
      <c r="A34" s="20"/>
      <c r="B34" s="21"/>
      <c r="C34" s="21"/>
      <c r="D34" s="9" t="str">
        <f aca="false">IF(N(C34)&gt;0,(C34-N(B34))/C34,"")</f>
        <v/>
      </c>
      <c r="E34" s="10" t="str">
        <f aca="false">IF(A34="","",SUMIF(المبيعات!$B$6:$B$1005,A34,المبيعات!$C$6:$C$1005))</f>
        <v/>
      </c>
      <c r="F34" s="7" t="str">
        <f aca="false">IF(A34="","",SUMIF(المبيعات!$B$6:$B$1005,A34,المبيعات!$F$6:$F$1005))</f>
        <v/>
      </c>
      <c r="G34" s="7" t="str">
        <f aca="false">IF(A34="","",SUMIF(المبيعات!$B$6:$B$1005,A34,المبيعات!$H$6:$H$1005))</f>
        <v/>
      </c>
    </row>
    <row r="35" customFormat="false" ht="15" hidden="false" customHeight="false" outlineLevel="0" collapsed="false">
      <c r="A35" s="20"/>
      <c r="B35" s="21"/>
      <c r="C35" s="21"/>
      <c r="D35" s="9" t="str">
        <f aca="false">IF(N(C35)&gt;0,(C35-N(B35))/C35,"")</f>
        <v/>
      </c>
      <c r="E35" s="10" t="str">
        <f aca="false">IF(A35="","",SUMIF(المبيعات!$B$6:$B$1005,A35,المبيعات!$C$6:$C$1005))</f>
        <v/>
      </c>
      <c r="F35" s="7" t="str">
        <f aca="false">IF(A35="","",SUMIF(المبيعات!$B$6:$B$1005,A35,المبيعات!$F$6:$F$1005))</f>
        <v/>
      </c>
      <c r="G35" s="7" t="str">
        <f aca="false">IF(A35="","",SUMIF(المبيعات!$B$6:$B$1005,A35,المبيعات!$H$6:$H$1005))</f>
        <v/>
      </c>
    </row>
    <row r="36" customFormat="false" ht="15" hidden="false" customHeight="false" outlineLevel="0" collapsed="false">
      <c r="A36" s="20"/>
      <c r="B36" s="21"/>
      <c r="C36" s="21"/>
      <c r="D36" s="9" t="str">
        <f aca="false">IF(N(C36)&gt;0,(C36-N(B36))/C36,"")</f>
        <v/>
      </c>
      <c r="E36" s="10" t="str">
        <f aca="false">IF(A36="","",SUMIF(المبيعات!$B$6:$B$1005,A36,المبيعات!$C$6:$C$1005))</f>
        <v/>
      </c>
      <c r="F36" s="7" t="str">
        <f aca="false">IF(A36="","",SUMIF(المبيعات!$B$6:$B$1005,A36,المبيعات!$F$6:$F$1005))</f>
        <v/>
      </c>
      <c r="G36" s="7" t="str">
        <f aca="false">IF(A36="","",SUMIF(المبيعات!$B$6:$B$1005,A36,المبيعات!$H$6:$H$1005))</f>
        <v/>
      </c>
    </row>
    <row r="37" customFormat="false" ht="15" hidden="false" customHeight="false" outlineLevel="0" collapsed="false">
      <c r="A37" s="20"/>
      <c r="B37" s="21"/>
      <c r="C37" s="21"/>
      <c r="D37" s="9" t="str">
        <f aca="false">IF(N(C37)&gt;0,(C37-N(B37))/C37,"")</f>
        <v/>
      </c>
      <c r="E37" s="10" t="str">
        <f aca="false">IF(A37="","",SUMIF(المبيعات!$B$6:$B$1005,A37,المبيعات!$C$6:$C$1005))</f>
        <v/>
      </c>
      <c r="F37" s="7" t="str">
        <f aca="false">IF(A37="","",SUMIF(المبيعات!$B$6:$B$1005,A37,المبيعات!$F$6:$F$1005))</f>
        <v/>
      </c>
      <c r="G37" s="7" t="str">
        <f aca="false">IF(A37="","",SUMIF(المبيعات!$B$6:$B$1005,A37,المبيعات!$H$6:$H$1005))</f>
        <v/>
      </c>
    </row>
    <row r="38" customFormat="false" ht="15" hidden="false" customHeight="false" outlineLevel="0" collapsed="false">
      <c r="A38" s="20"/>
      <c r="B38" s="21"/>
      <c r="C38" s="21"/>
      <c r="D38" s="9" t="str">
        <f aca="false">IF(N(C38)&gt;0,(C38-N(B38))/C38,"")</f>
        <v/>
      </c>
      <c r="E38" s="10" t="str">
        <f aca="false">IF(A38="","",SUMIF(المبيعات!$B$6:$B$1005,A38,المبيعات!$C$6:$C$1005))</f>
        <v/>
      </c>
      <c r="F38" s="7" t="str">
        <f aca="false">IF(A38="","",SUMIF(المبيعات!$B$6:$B$1005,A38,المبيعات!$F$6:$F$1005))</f>
        <v/>
      </c>
      <c r="G38" s="7" t="str">
        <f aca="false">IF(A38="","",SUMIF(المبيعات!$B$6:$B$1005,A38,المبيعات!$H$6:$H$1005))</f>
        <v/>
      </c>
    </row>
    <row r="39" customFormat="false" ht="15" hidden="false" customHeight="false" outlineLevel="0" collapsed="false">
      <c r="A39" s="20"/>
      <c r="B39" s="21"/>
      <c r="C39" s="21"/>
      <c r="D39" s="9" t="str">
        <f aca="false">IF(N(C39)&gt;0,(C39-N(B39))/C39,"")</f>
        <v/>
      </c>
      <c r="E39" s="10" t="str">
        <f aca="false">IF(A39="","",SUMIF(المبيعات!$B$6:$B$1005,A39,المبيعات!$C$6:$C$1005))</f>
        <v/>
      </c>
      <c r="F39" s="7" t="str">
        <f aca="false">IF(A39="","",SUMIF(المبيعات!$B$6:$B$1005,A39,المبيعات!$F$6:$F$1005))</f>
        <v/>
      </c>
      <c r="G39" s="7" t="str">
        <f aca="false">IF(A39="","",SUMIF(المبيعات!$B$6:$B$1005,A39,المبيعات!$H$6:$H$1005))</f>
        <v/>
      </c>
    </row>
    <row r="40" customFormat="false" ht="15" hidden="false" customHeight="false" outlineLevel="0" collapsed="false">
      <c r="A40" s="20"/>
      <c r="B40" s="21"/>
      <c r="C40" s="21"/>
      <c r="D40" s="9" t="str">
        <f aca="false">IF(N(C40)&gt;0,(C40-N(B40))/C40,"")</f>
        <v/>
      </c>
      <c r="E40" s="10" t="str">
        <f aca="false">IF(A40="","",SUMIF(المبيعات!$B$6:$B$1005,A40,المبيعات!$C$6:$C$1005))</f>
        <v/>
      </c>
      <c r="F40" s="7" t="str">
        <f aca="false">IF(A40="","",SUMIF(المبيعات!$B$6:$B$1005,A40,المبيعات!$F$6:$F$1005))</f>
        <v/>
      </c>
      <c r="G40" s="7" t="str">
        <f aca="false">IF(A40="","",SUMIF(المبيعات!$B$6:$B$1005,A40,المبيعات!$H$6:$H$1005))</f>
        <v/>
      </c>
    </row>
    <row r="41" customFormat="false" ht="15" hidden="false" customHeight="false" outlineLevel="0" collapsed="false">
      <c r="A41" s="20"/>
      <c r="B41" s="21"/>
      <c r="C41" s="21"/>
      <c r="D41" s="9" t="str">
        <f aca="false">IF(N(C41)&gt;0,(C41-N(B41))/C41,"")</f>
        <v/>
      </c>
      <c r="E41" s="10" t="str">
        <f aca="false">IF(A41="","",SUMIF(المبيعات!$B$6:$B$1005,A41,المبيعات!$C$6:$C$1005))</f>
        <v/>
      </c>
      <c r="F41" s="7" t="str">
        <f aca="false">IF(A41="","",SUMIF(المبيعات!$B$6:$B$1005,A41,المبيعات!$F$6:$F$1005))</f>
        <v/>
      </c>
      <c r="G41" s="7" t="str">
        <f aca="false">IF(A41="","",SUMIF(المبيعات!$B$6:$B$1005,A41,المبيعات!$H$6:$H$1005))</f>
        <v/>
      </c>
    </row>
    <row r="42" customFormat="false" ht="15" hidden="false" customHeight="false" outlineLevel="0" collapsed="false">
      <c r="A42" s="20"/>
      <c r="B42" s="21"/>
      <c r="C42" s="21"/>
      <c r="D42" s="9" t="str">
        <f aca="false">IF(N(C42)&gt;0,(C42-N(B42))/C42,"")</f>
        <v/>
      </c>
      <c r="E42" s="10" t="str">
        <f aca="false">IF(A42="","",SUMIF(المبيعات!$B$6:$B$1005,A42,المبيعات!$C$6:$C$1005))</f>
        <v/>
      </c>
      <c r="F42" s="7" t="str">
        <f aca="false">IF(A42="","",SUMIF(المبيعات!$B$6:$B$1005,A42,المبيعات!$F$6:$F$1005))</f>
        <v/>
      </c>
      <c r="G42" s="7" t="str">
        <f aca="false">IF(A42="","",SUMIF(المبيعات!$B$6:$B$1005,A42,المبيعات!$H$6:$H$1005))</f>
        <v/>
      </c>
    </row>
    <row r="43" customFormat="false" ht="15" hidden="false" customHeight="false" outlineLevel="0" collapsed="false">
      <c r="A43" s="20"/>
      <c r="B43" s="21"/>
      <c r="C43" s="21"/>
      <c r="D43" s="9" t="str">
        <f aca="false">IF(N(C43)&gt;0,(C43-N(B43))/C43,"")</f>
        <v/>
      </c>
      <c r="E43" s="10" t="str">
        <f aca="false">IF(A43="","",SUMIF(المبيعات!$B$6:$B$1005,A43,المبيعات!$C$6:$C$1005))</f>
        <v/>
      </c>
      <c r="F43" s="7" t="str">
        <f aca="false">IF(A43="","",SUMIF(المبيعات!$B$6:$B$1005,A43,المبيعات!$F$6:$F$1005))</f>
        <v/>
      </c>
      <c r="G43" s="7" t="str">
        <f aca="false">IF(A43="","",SUMIF(المبيعات!$B$6:$B$1005,A43,المبيعات!$H$6:$H$1005))</f>
        <v/>
      </c>
    </row>
    <row r="44" customFormat="false" ht="15" hidden="false" customHeight="false" outlineLevel="0" collapsed="false">
      <c r="A44" s="20"/>
      <c r="B44" s="21"/>
      <c r="C44" s="21"/>
      <c r="D44" s="9" t="str">
        <f aca="false">IF(N(C44)&gt;0,(C44-N(B44))/C44,"")</f>
        <v/>
      </c>
      <c r="E44" s="10" t="str">
        <f aca="false">IF(A44="","",SUMIF(المبيعات!$B$6:$B$1005,A44,المبيعات!$C$6:$C$1005))</f>
        <v/>
      </c>
      <c r="F44" s="7" t="str">
        <f aca="false">IF(A44="","",SUMIF(المبيعات!$B$6:$B$1005,A44,المبيعات!$F$6:$F$1005))</f>
        <v/>
      </c>
      <c r="G44" s="7" t="str">
        <f aca="false">IF(A44="","",SUMIF(المبيعات!$B$6:$B$1005,A44,المبيعات!$H$6:$H$1005))</f>
        <v/>
      </c>
    </row>
    <row r="45" customFormat="false" ht="15" hidden="false" customHeight="false" outlineLevel="0" collapsed="false">
      <c r="A45" s="20"/>
      <c r="B45" s="21"/>
      <c r="C45" s="21"/>
      <c r="D45" s="9" t="str">
        <f aca="false">IF(N(C45)&gt;0,(C45-N(B45))/C45,"")</f>
        <v/>
      </c>
      <c r="E45" s="10" t="str">
        <f aca="false">IF(A45="","",SUMIF(المبيعات!$B$6:$B$1005,A45,المبيعات!$C$6:$C$1005))</f>
        <v/>
      </c>
      <c r="F45" s="7" t="str">
        <f aca="false">IF(A45="","",SUMIF(المبيعات!$B$6:$B$1005,A45,المبيعات!$F$6:$F$1005))</f>
        <v/>
      </c>
      <c r="G45" s="7" t="str">
        <f aca="false">IF(A45="","",SUMIF(المبيعات!$B$6:$B$1005,A45,المبيعات!$H$6:$H$1005))</f>
        <v/>
      </c>
    </row>
    <row r="46" customFormat="false" ht="15" hidden="false" customHeight="false" outlineLevel="0" collapsed="false">
      <c r="A46" s="20"/>
      <c r="B46" s="21"/>
      <c r="C46" s="21"/>
      <c r="D46" s="9" t="str">
        <f aca="false">IF(N(C46)&gt;0,(C46-N(B46))/C46,"")</f>
        <v/>
      </c>
      <c r="E46" s="10" t="str">
        <f aca="false">IF(A46="","",SUMIF(المبيعات!$B$6:$B$1005,A46,المبيعات!$C$6:$C$1005))</f>
        <v/>
      </c>
      <c r="F46" s="7" t="str">
        <f aca="false">IF(A46="","",SUMIF(المبيعات!$B$6:$B$1005,A46,المبيعات!$F$6:$F$1005))</f>
        <v/>
      </c>
      <c r="G46" s="7" t="str">
        <f aca="false">IF(A46="","",SUMIF(المبيعات!$B$6:$B$1005,A46,المبيعات!$H$6:$H$1005))</f>
        <v/>
      </c>
    </row>
    <row r="47" customFormat="false" ht="15" hidden="false" customHeight="false" outlineLevel="0" collapsed="false">
      <c r="A47" s="20"/>
      <c r="B47" s="21"/>
      <c r="C47" s="21"/>
      <c r="D47" s="9" t="str">
        <f aca="false">IF(N(C47)&gt;0,(C47-N(B47))/C47,"")</f>
        <v/>
      </c>
      <c r="E47" s="10" t="str">
        <f aca="false">IF(A47="","",SUMIF(المبيعات!$B$6:$B$1005,A47,المبيعات!$C$6:$C$1005))</f>
        <v/>
      </c>
      <c r="F47" s="7" t="str">
        <f aca="false">IF(A47="","",SUMIF(المبيعات!$B$6:$B$1005,A47,المبيعات!$F$6:$F$1005))</f>
        <v/>
      </c>
      <c r="G47" s="7" t="str">
        <f aca="false">IF(A47="","",SUMIF(المبيعات!$B$6:$B$1005,A47,المبيعات!$H$6:$H$1005))</f>
        <v/>
      </c>
    </row>
    <row r="48" customFormat="false" ht="15" hidden="false" customHeight="false" outlineLevel="0" collapsed="false">
      <c r="A48" s="20"/>
      <c r="B48" s="21"/>
      <c r="C48" s="21"/>
      <c r="D48" s="9" t="str">
        <f aca="false">IF(N(C48)&gt;0,(C48-N(B48))/C48,"")</f>
        <v/>
      </c>
      <c r="E48" s="10" t="str">
        <f aca="false">IF(A48="","",SUMIF(المبيعات!$B$6:$B$1005,A48,المبيعات!$C$6:$C$1005))</f>
        <v/>
      </c>
      <c r="F48" s="7" t="str">
        <f aca="false">IF(A48="","",SUMIF(المبيعات!$B$6:$B$1005,A48,المبيعات!$F$6:$F$1005))</f>
        <v/>
      </c>
      <c r="G48" s="7" t="str">
        <f aca="false">IF(A48="","",SUMIF(المبيعات!$B$6:$B$1005,A48,المبيعات!$H$6:$H$1005))</f>
        <v/>
      </c>
    </row>
    <row r="49" customFormat="false" ht="15" hidden="false" customHeight="false" outlineLevel="0" collapsed="false">
      <c r="A49" s="20"/>
      <c r="B49" s="21"/>
      <c r="C49" s="21"/>
      <c r="D49" s="9" t="str">
        <f aca="false">IF(N(C49)&gt;0,(C49-N(B49))/C49,"")</f>
        <v/>
      </c>
      <c r="E49" s="10" t="str">
        <f aca="false">IF(A49="","",SUMIF(المبيعات!$B$6:$B$1005,A49,المبيعات!$C$6:$C$1005))</f>
        <v/>
      </c>
      <c r="F49" s="7" t="str">
        <f aca="false">IF(A49="","",SUMIF(المبيعات!$B$6:$B$1005,A49,المبيعات!$F$6:$F$1005))</f>
        <v/>
      </c>
      <c r="G49" s="7" t="str">
        <f aca="false">IF(A49="","",SUMIF(المبيعات!$B$6:$B$1005,A49,المبيعات!$H$6:$H$1005))</f>
        <v/>
      </c>
    </row>
    <row r="50" customFormat="false" ht="15" hidden="false" customHeight="false" outlineLevel="0" collapsed="false">
      <c r="A50" s="20"/>
      <c r="B50" s="21"/>
      <c r="C50" s="21"/>
      <c r="D50" s="9" t="str">
        <f aca="false">IF(N(C50)&gt;0,(C50-N(B50))/C50,"")</f>
        <v/>
      </c>
      <c r="E50" s="10" t="str">
        <f aca="false">IF(A50="","",SUMIF(المبيعات!$B$6:$B$1005,A50,المبيعات!$C$6:$C$1005))</f>
        <v/>
      </c>
      <c r="F50" s="7" t="str">
        <f aca="false">IF(A50="","",SUMIF(المبيعات!$B$6:$B$1005,A50,المبيعات!$F$6:$F$1005))</f>
        <v/>
      </c>
      <c r="G50" s="7" t="str">
        <f aca="false">IF(A50="","",SUMIF(المبيعات!$B$6:$B$1005,A50,المبيعات!$H$6:$H$1005))</f>
        <v/>
      </c>
    </row>
    <row r="51" customFormat="false" ht="15" hidden="false" customHeight="false" outlineLevel="0" collapsed="false">
      <c r="A51" s="20"/>
      <c r="B51" s="21"/>
      <c r="C51" s="21"/>
      <c r="D51" s="9" t="str">
        <f aca="false">IF(N(C51)&gt;0,(C51-N(B51))/C51,"")</f>
        <v/>
      </c>
      <c r="E51" s="10" t="str">
        <f aca="false">IF(A51="","",SUMIF(المبيعات!$B$6:$B$1005,A51,المبيعات!$C$6:$C$1005))</f>
        <v/>
      </c>
      <c r="F51" s="7" t="str">
        <f aca="false">IF(A51="","",SUMIF(المبيعات!$B$6:$B$1005,A51,المبيعات!$F$6:$F$1005))</f>
        <v/>
      </c>
      <c r="G51" s="7" t="str">
        <f aca="false">IF(A51="","",SUMIF(المبيعات!$B$6:$B$1005,A51,المبيعات!$H$6:$H$1005))</f>
        <v/>
      </c>
    </row>
    <row r="52" customFormat="false" ht="15" hidden="false" customHeight="false" outlineLevel="0" collapsed="false">
      <c r="A52" s="20"/>
      <c r="B52" s="21"/>
      <c r="C52" s="21"/>
      <c r="D52" s="9" t="str">
        <f aca="false">IF(N(C52)&gt;0,(C52-N(B52))/C52,"")</f>
        <v/>
      </c>
      <c r="E52" s="10" t="str">
        <f aca="false">IF(A52="","",SUMIF(المبيعات!$B$6:$B$1005,A52,المبيعات!$C$6:$C$1005))</f>
        <v/>
      </c>
      <c r="F52" s="7" t="str">
        <f aca="false">IF(A52="","",SUMIF(المبيعات!$B$6:$B$1005,A52,المبيعات!$F$6:$F$1005))</f>
        <v/>
      </c>
      <c r="G52" s="7" t="str">
        <f aca="false">IF(A52="","",SUMIF(المبيعات!$B$6:$B$1005,A52,المبيعات!$H$6:$H$1005))</f>
        <v/>
      </c>
    </row>
    <row r="53" customFormat="false" ht="15" hidden="false" customHeight="false" outlineLevel="0" collapsed="false">
      <c r="A53" s="20"/>
      <c r="B53" s="21"/>
      <c r="C53" s="21"/>
      <c r="D53" s="9" t="str">
        <f aca="false">IF(N(C53)&gt;0,(C53-N(B53))/C53,"")</f>
        <v/>
      </c>
      <c r="E53" s="10" t="str">
        <f aca="false">IF(A53="","",SUMIF(المبيعات!$B$6:$B$1005,A53,المبيعات!$C$6:$C$1005))</f>
        <v/>
      </c>
      <c r="F53" s="7" t="str">
        <f aca="false">IF(A53="","",SUMIF(المبيعات!$B$6:$B$1005,A53,المبيعات!$F$6:$F$1005))</f>
        <v/>
      </c>
      <c r="G53" s="7" t="str">
        <f aca="false">IF(A53="","",SUMIF(المبيعات!$B$6:$B$1005,A53,المبيعات!$H$6:$H$1005))</f>
        <v/>
      </c>
    </row>
    <row r="54" customFormat="false" ht="15" hidden="false" customHeight="false" outlineLevel="0" collapsed="false">
      <c r="A54" s="20"/>
      <c r="B54" s="21"/>
      <c r="C54" s="21"/>
      <c r="D54" s="9" t="str">
        <f aca="false">IF(N(C54)&gt;0,(C54-N(B54))/C54,"")</f>
        <v/>
      </c>
      <c r="E54" s="10" t="str">
        <f aca="false">IF(A54="","",SUMIF(المبيعات!$B$6:$B$1005,A54,المبيعات!$C$6:$C$1005))</f>
        <v/>
      </c>
      <c r="F54" s="7" t="str">
        <f aca="false">IF(A54="","",SUMIF(المبيعات!$B$6:$B$1005,A54,المبيعات!$F$6:$F$1005))</f>
        <v/>
      </c>
      <c r="G54" s="7" t="str">
        <f aca="false">IF(A54="","",SUMIF(المبيعات!$B$6:$B$1005,A54,المبيعات!$H$6:$H$1005))</f>
        <v/>
      </c>
    </row>
    <row r="55" customFormat="false" ht="15" hidden="false" customHeight="false" outlineLevel="0" collapsed="false">
      <c r="A55" s="20"/>
      <c r="B55" s="21"/>
      <c r="C55" s="21"/>
      <c r="D55" s="9" t="str">
        <f aca="false">IF(N(C55)&gt;0,(C55-N(B55))/C55,"")</f>
        <v/>
      </c>
      <c r="E55" s="10" t="str">
        <f aca="false">IF(A55="","",SUMIF(المبيعات!$B$6:$B$1005,A55,المبيعات!$C$6:$C$1005))</f>
        <v/>
      </c>
      <c r="F55" s="7" t="str">
        <f aca="false">IF(A55="","",SUMIF(المبيعات!$B$6:$B$1005,A55,المبيعات!$F$6:$F$1005))</f>
        <v/>
      </c>
      <c r="G55" s="7" t="str">
        <f aca="false">IF(A55="","",SUMIF(المبيعات!$B$6:$B$1005,A55,المبيعات!$H$6:$H$1005))</f>
        <v/>
      </c>
    </row>
    <row r="56" customFormat="false" ht="15" hidden="false" customHeight="false" outlineLevel="0" collapsed="false">
      <c r="A56" s="20"/>
      <c r="B56" s="21"/>
      <c r="C56" s="21"/>
      <c r="D56" s="9" t="str">
        <f aca="false">IF(N(C56)&gt;0,(C56-N(B56))/C56,"")</f>
        <v/>
      </c>
      <c r="E56" s="10" t="str">
        <f aca="false">IF(A56="","",SUMIF(المبيعات!$B$6:$B$1005,A56,المبيعات!$C$6:$C$1005))</f>
        <v/>
      </c>
      <c r="F56" s="7" t="str">
        <f aca="false">IF(A56="","",SUMIF(المبيعات!$B$6:$B$1005,A56,المبيعات!$F$6:$F$1005))</f>
        <v/>
      </c>
      <c r="G56" s="7" t="str">
        <f aca="false">IF(A56="","",SUMIF(المبيعات!$B$6:$B$1005,A56,المبيعات!$H$6:$H$1005))</f>
        <v/>
      </c>
    </row>
    <row r="57" customFormat="false" ht="15" hidden="false" customHeight="false" outlineLevel="0" collapsed="false">
      <c r="A57" s="20"/>
      <c r="B57" s="21"/>
      <c r="C57" s="21"/>
      <c r="D57" s="9" t="str">
        <f aca="false">IF(N(C57)&gt;0,(C57-N(B57))/C57,"")</f>
        <v/>
      </c>
      <c r="E57" s="10" t="str">
        <f aca="false">IF(A57="","",SUMIF(المبيعات!$B$6:$B$1005,A57,المبيعات!$C$6:$C$1005))</f>
        <v/>
      </c>
      <c r="F57" s="7" t="str">
        <f aca="false">IF(A57="","",SUMIF(المبيعات!$B$6:$B$1005,A57,المبيعات!$F$6:$F$1005))</f>
        <v/>
      </c>
      <c r="G57" s="7" t="str">
        <f aca="false">IF(A57="","",SUMIF(المبيعات!$B$6:$B$1005,A57,المبيعات!$H$6:$H$1005))</f>
        <v/>
      </c>
    </row>
    <row r="58" customFormat="false" ht="15" hidden="false" customHeight="false" outlineLevel="0" collapsed="false">
      <c r="A58" s="20"/>
      <c r="B58" s="21"/>
      <c r="C58" s="21"/>
      <c r="D58" s="9" t="str">
        <f aca="false">IF(N(C58)&gt;0,(C58-N(B58))/C58,"")</f>
        <v/>
      </c>
      <c r="E58" s="10" t="str">
        <f aca="false">IF(A58="","",SUMIF(المبيعات!$B$6:$B$1005,A58,المبيعات!$C$6:$C$1005))</f>
        <v/>
      </c>
      <c r="F58" s="7" t="str">
        <f aca="false">IF(A58="","",SUMIF(المبيعات!$B$6:$B$1005,A58,المبيعات!$F$6:$F$1005))</f>
        <v/>
      </c>
      <c r="G58" s="7" t="str">
        <f aca="false">IF(A58="","",SUMIF(المبيعات!$B$6:$B$1005,A58,المبيعات!$H$6:$H$1005))</f>
        <v/>
      </c>
    </row>
    <row r="59" customFormat="false" ht="15" hidden="false" customHeight="false" outlineLevel="0" collapsed="false">
      <c r="A59" s="20"/>
      <c r="B59" s="21"/>
      <c r="C59" s="21"/>
      <c r="D59" s="9" t="str">
        <f aca="false">IF(N(C59)&gt;0,(C59-N(B59))/C59,"")</f>
        <v/>
      </c>
      <c r="E59" s="10" t="str">
        <f aca="false">IF(A59="","",SUMIF(المبيعات!$B$6:$B$1005,A59,المبيعات!$C$6:$C$1005))</f>
        <v/>
      </c>
      <c r="F59" s="7" t="str">
        <f aca="false">IF(A59="","",SUMIF(المبيعات!$B$6:$B$1005,A59,المبيعات!$F$6:$F$1005))</f>
        <v/>
      </c>
      <c r="G59" s="7" t="str">
        <f aca="false">IF(A59="","",SUMIF(المبيعات!$B$6:$B$1005,A59,المبيعات!$H$6:$H$1005))</f>
        <v/>
      </c>
    </row>
    <row r="60" customFormat="false" ht="15" hidden="false" customHeight="false" outlineLevel="0" collapsed="false">
      <c r="A60" s="20"/>
      <c r="B60" s="21"/>
      <c r="C60" s="21"/>
      <c r="D60" s="9" t="str">
        <f aca="false">IF(N(C60)&gt;0,(C60-N(B60))/C60,"")</f>
        <v/>
      </c>
      <c r="E60" s="10" t="str">
        <f aca="false">IF(A60="","",SUMIF(المبيعات!$B$6:$B$1005,A60,المبيعات!$C$6:$C$1005))</f>
        <v/>
      </c>
      <c r="F60" s="7" t="str">
        <f aca="false">IF(A60="","",SUMIF(المبيعات!$B$6:$B$1005,A60,المبيعات!$F$6:$F$1005))</f>
        <v/>
      </c>
      <c r="G60" s="7" t="str">
        <f aca="false">IF(A60="","",SUMIF(المبيعات!$B$6:$B$1005,A60,المبيعات!$H$6:$H$1005))</f>
        <v/>
      </c>
    </row>
    <row r="61" customFormat="false" ht="15" hidden="false" customHeight="false" outlineLevel="0" collapsed="false">
      <c r="A61" s="20"/>
      <c r="B61" s="21"/>
      <c r="C61" s="21"/>
      <c r="D61" s="9" t="str">
        <f aca="false">IF(N(C61)&gt;0,(C61-N(B61))/C61,"")</f>
        <v/>
      </c>
      <c r="E61" s="10" t="str">
        <f aca="false">IF(A61="","",SUMIF(المبيعات!$B$6:$B$1005,A61,المبيعات!$C$6:$C$1005))</f>
        <v/>
      </c>
      <c r="F61" s="7" t="str">
        <f aca="false">IF(A61="","",SUMIF(المبيعات!$B$6:$B$1005,A61,المبيعات!$F$6:$F$1005))</f>
        <v/>
      </c>
      <c r="G61" s="7" t="str">
        <f aca="false">IF(A61="","",SUMIF(المبيعات!$B$6:$B$1005,A61,المبيعات!$H$6:$H$1005))</f>
        <v/>
      </c>
    </row>
    <row r="62" customFormat="false" ht="15" hidden="false" customHeight="false" outlineLevel="0" collapsed="false">
      <c r="A62" s="20"/>
      <c r="B62" s="21"/>
      <c r="C62" s="21"/>
      <c r="D62" s="9" t="str">
        <f aca="false">IF(N(C62)&gt;0,(C62-N(B62))/C62,"")</f>
        <v/>
      </c>
      <c r="E62" s="10" t="str">
        <f aca="false">IF(A62="","",SUMIF(المبيعات!$B$6:$B$1005,A62,المبيعات!$C$6:$C$1005))</f>
        <v/>
      </c>
      <c r="F62" s="7" t="str">
        <f aca="false">IF(A62="","",SUMIF(المبيعات!$B$6:$B$1005,A62,المبيعات!$F$6:$F$1005))</f>
        <v/>
      </c>
      <c r="G62" s="7" t="str">
        <f aca="false">IF(A62="","",SUMIF(المبيعات!$B$6:$B$1005,A62,المبيعات!$H$6:$H$1005))</f>
        <v/>
      </c>
    </row>
    <row r="63" customFormat="false" ht="15" hidden="false" customHeight="false" outlineLevel="0" collapsed="false">
      <c r="A63" s="20"/>
      <c r="B63" s="21"/>
      <c r="C63" s="21"/>
      <c r="D63" s="9" t="str">
        <f aca="false">IF(N(C63)&gt;0,(C63-N(B63))/C63,"")</f>
        <v/>
      </c>
      <c r="E63" s="10" t="str">
        <f aca="false">IF(A63="","",SUMIF(المبيعات!$B$6:$B$1005,A63,المبيعات!$C$6:$C$1005))</f>
        <v/>
      </c>
      <c r="F63" s="7" t="str">
        <f aca="false">IF(A63="","",SUMIF(المبيعات!$B$6:$B$1005,A63,المبيعات!$F$6:$F$1005))</f>
        <v/>
      </c>
      <c r="G63" s="7" t="str">
        <f aca="false">IF(A63="","",SUMIF(المبيعات!$B$6:$B$1005,A63,المبيعات!$H$6:$H$1005))</f>
        <v/>
      </c>
    </row>
    <row r="64" customFormat="false" ht="15" hidden="false" customHeight="false" outlineLevel="0" collapsed="false">
      <c r="A64" s="20"/>
      <c r="B64" s="21"/>
      <c r="C64" s="21"/>
      <c r="D64" s="9" t="str">
        <f aca="false">IF(N(C64)&gt;0,(C64-N(B64))/C64,"")</f>
        <v/>
      </c>
      <c r="E64" s="10" t="str">
        <f aca="false">IF(A64="","",SUMIF(المبيعات!$B$6:$B$1005,A64,المبيعات!$C$6:$C$1005))</f>
        <v/>
      </c>
      <c r="F64" s="7" t="str">
        <f aca="false">IF(A64="","",SUMIF(المبيعات!$B$6:$B$1005,A64,المبيعات!$F$6:$F$1005))</f>
        <v/>
      </c>
      <c r="G64" s="7" t="str">
        <f aca="false">IF(A64="","",SUMIF(المبيعات!$B$6:$B$1005,A64,المبيعات!$H$6:$H$1005))</f>
        <v/>
      </c>
    </row>
  </sheetData>
  <sheetProtection sheet="true" formatCells="false" formatColumns="false" formatRows="false" sort="false" autoFilter="false"/>
  <mergeCells count="2">
    <mergeCell ref="A1:G1"/>
    <mergeCell ref="A2:G2"/>
  </mergeCells>
  <dataValidations count="1">
    <dataValidation allowBlank="true" error="أدخل رقمًا بين 0 و 1000000000.0" errorStyle="stop" errorTitle="Sheetaky" operator="between" showDropDown="false" showErrorMessage="true" showInputMessage="false" sqref="B5:C64" type="decimal">
      <formula1>0</formula1>
      <formula2>1000000000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44</v>
      </c>
      <c r="B1" s="1"/>
    </row>
    <row r="2" customFormat="false" ht="18" hidden="false" customHeight="true" outlineLevel="0" collapsed="false">
      <c r="A2" s="2" t="s">
        <v>45</v>
      </c>
      <c r="B2" s="2"/>
    </row>
    <row r="4" customFormat="false" ht="21.75" hidden="false" customHeight="true" outlineLevel="0" collapsed="false">
      <c r="A4" s="3" t="s">
        <v>46</v>
      </c>
      <c r="B4" s="3"/>
    </row>
    <row r="5" customFormat="false" ht="30" hidden="false" customHeight="true" outlineLevel="0" collapsed="false">
      <c r="A5" s="22" t="s">
        <v>47</v>
      </c>
      <c r="B5" s="22"/>
    </row>
    <row r="7" customFormat="false" ht="21.75" hidden="false" customHeight="true" outlineLevel="0" collapsed="false">
      <c r="A7" s="3" t="s">
        <v>48</v>
      </c>
      <c r="B7" s="3"/>
    </row>
    <row r="8" customFormat="false" ht="19.5" hidden="false" customHeight="true" outlineLevel="0" collapsed="false">
      <c r="A8" s="23" t="n">
        <v>1</v>
      </c>
      <c r="B8" s="24" t="s">
        <v>49</v>
      </c>
    </row>
    <row r="9" customFormat="false" ht="19.5" hidden="false" customHeight="true" outlineLevel="0" collapsed="false">
      <c r="A9" s="23" t="n">
        <v>2</v>
      </c>
      <c r="B9" s="24" t="s">
        <v>50</v>
      </c>
    </row>
    <row r="10" customFormat="false" ht="19.5" hidden="false" customHeight="true" outlineLevel="0" collapsed="false">
      <c r="A10" s="23" t="n">
        <v>3</v>
      </c>
      <c r="B10" s="24" t="s">
        <v>51</v>
      </c>
    </row>
    <row r="11" customFormat="false" ht="30" hidden="false" customHeight="true" outlineLevel="0" collapsed="false">
      <c r="A11" s="23" t="n">
        <v>4</v>
      </c>
      <c r="B11" s="24" t="s">
        <v>52</v>
      </c>
    </row>
    <row r="13" customFormat="false" ht="21.75" hidden="false" customHeight="true" outlineLevel="0" collapsed="false">
      <c r="A13" s="3" t="s">
        <v>53</v>
      </c>
      <c r="B13" s="3"/>
    </row>
    <row r="14" customFormat="false" ht="15" hidden="false" customHeight="false" outlineLevel="0" collapsed="false">
      <c r="A14" s="20"/>
      <c r="B14" s="24" t="s">
        <v>54</v>
      </c>
    </row>
    <row r="15" customFormat="false" ht="15" hidden="false" customHeight="false" outlineLevel="0" collapsed="false">
      <c r="A15" s="25"/>
      <c r="B15" s="24" t="s">
        <v>55</v>
      </c>
    </row>
    <row r="16" customFormat="false" ht="15" hidden="false" customHeight="false" outlineLevel="0" collapsed="false">
      <c r="A16" s="26"/>
      <c r="B16" s="24" t="s">
        <v>56</v>
      </c>
    </row>
    <row r="18" customFormat="false" ht="21.75" hidden="false" customHeight="true" outlineLevel="0" collapsed="false">
      <c r="A18" s="3" t="s">
        <v>57</v>
      </c>
      <c r="B18" s="3"/>
    </row>
    <row r="19" customFormat="false" ht="19.5" hidden="false" customHeight="true" outlineLevel="0" collapsed="false">
      <c r="A19" s="27" t="s">
        <v>58</v>
      </c>
      <c r="B19" s="28" t="s">
        <v>59</v>
      </c>
    </row>
    <row r="20" customFormat="false" ht="19.5" hidden="false" customHeight="true" outlineLevel="0" collapsed="false">
      <c r="A20" s="27" t="s">
        <v>58</v>
      </c>
      <c r="B20" s="28" t="s">
        <v>60</v>
      </c>
    </row>
    <row r="21" customFormat="false" ht="19.5" hidden="false" customHeight="true" outlineLevel="0" collapsed="false">
      <c r="A21" s="27" t="s">
        <v>58</v>
      </c>
      <c r="B21" s="28" t="s">
        <v>61</v>
      </c>
    </row>
    <row r="22" customFormat="false" ht="19.5" hidden="false" customHeight="true" outlineLevel="0" collapsed="false">
      <c r="A22" s="27" t="s">
        <v>58</v>
      </c>
      <c r="B22" s="28" t="s">
        <v>62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2026-10-22T18:52:42Z</dcterms:created>
  <dc:creator>Sheetaky.com</dc:creator>
  <dc:description/>
  <dc:language>en-US</dc:language>
  <cp:lastModifiedBy/>
  <dcterms:modified xsi:type="dcterms:W3CDTF">2026-10-22T18:52:43Z</dcterms:modified>
  <cp:revision>0</cp:revision>
  <dc:subject/>
  <dc:title>SAL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