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مسير" sheetId="1" state="visible" r:id="rId3"/>
    <sheet name="دليل الاستخدام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<sst xmlns="http://schemas.openxmlformats.org/spreadsheetml/2006/main" count="65" uniqueCount="59">
  <si>
    <t xml:space="preserve">مسير الرواتب الشهري</t>
  </si>
  <si>
    <t xml:space="preserve">الإجمالي، الإضافي، خصم الغياب، التأمينات، وصافي الراتب لكل موظف</t>
  </si>
  <si>
    <t xml:space="preserve">الإعدادات (عدّلها حسب منشأتك والأنظمة السارية)</t>
  </si>
  <si>
    <t xml:space="preserve">شهر المسير</t>
  </si>
  <si>
    <t xml:space="preserve">أيام الشهر لحساب الأجر اليومي</t>
  </si>
  <si>
    <t xml:space="preserve">ساعات العمل اليومية</t>
  </si>
  <si>
    <t xml:space="preserve">معامل أجر الساعة الإضافية (على الأساسي)</t>
  </si>
  <si>
    <t xml:space="preserve">نسبة التأمينات على الموظف السعودي</t>
  </si>
  <si>
    <t xml:space="preserve">نسبة التأمينات على الموظف غير السعودي</t>
  </si>
  <si>
    <t xml:space="preserve">نسبة صاحب العمل للسعودي</t>
  </si>
  <si>
    <t xml:space="preserve">نسبة صاحب العمل لغير السعودي</t>
  </si>
  <si>
    <t xml:space="preserve">الحد الأعلى لأجر الاشتراك</t>
  </si>
  <si>
    <t xml:space="preserve">الموظفون</t>
  </si>
  <si>
    <t xml:space="preserve">#</t>
  </si>
  <si>
    <t xml:space="preserve">الاسم</t>
  </si>
  <si>
    <t xml:space="preserve">الجنسية</t>
  </si>
  <si>
    <t xml:space="preserve">الأساسي</t>
  </si>
  <si>
    <t xml:space="preserve">السكن</t>
  </si>
  <si>
    <t xml:space="preserve">النقل</t>
  </si>
  <si>
    <t xml:space="preserve">بدلات أخرى</t>
  </si>
  <si>
    <t xml:space="preserve">إجمالي الراتب</t>
  </si>
  <si>
    <t xml:space="preserve">ساعات إضافية</t>
  </si>
  <si>
    <t xml:space="preserve">مبلغ الإضافي</t>
  </si>
  <si>
    <t xml:space="preserve">أيام غياب</t>
  </si>
  <si>
    <t xml:space="preserve">خصم الغياب</t>
  </si>
  <si>
    <t xml:space="preserve">أجر الاشتراك</t>
  </si>
  <si>
    <t xml:space="preserve">تأمينات الموظف</t>
  </si>
  <si>
    <t xml:space="preserve">خصومات أخرى</t>
  </si>
  <si>
    <t xml:space="preserve">صافي الراتب</t>
  </si>
  <si>
    <t xml:space="preserve">تأمينات صاحب العمل</t>
  </si>
  <si>
    <t xml:space="preserve">أحمد سالم</t>
  </si>
  <si>
    <t xml:space="preserve">سعودي</t>
  </si>
  <si>
    <t xml:space="preserve">خالد عمر</t>
  </si>
  <si>
    <t xml:space="preserve">راجيش كومار</t>
  </si>
  <si>
    <t xml:space="preserve">غير سعودي</t>
  </si>
  <si>
    <t xml:space="preserve">محمد إقبال</t>
  </si>
  <si>
    <t xml:space="preserve">سارة علي</t>
  </si>
  <si>
    <t xml:space="preserve">الإجمالي</t>
  </si>
  <si>
    <t xml:space="preserve">الإضافي = ساعات × (الأساسي ÷ أيام الشهر ÷ ساعات اليوم) × المعامل. خصم الغياب = (إجمالي الراتب ÷ أيام الشهر) × أيام الغياب. التأمينات على (الأساسي + السكن) بحد أقصى.</t>
  </si>
  <si>
    <t xml:space="preserve">نسب التأمينات افتراضية وقابلة للتعديل، وقد تختلف حسب تاريخ التسجيل والأنظمة الجديدة. تحقق من نسبك في منصة التأمينات الاجتماعية.</t>
  </si>
  <si>
    <t xml:space="preserve">دليل استخدام: مسير الرواتب الشهري</t>
  </si>
  <si>
    <t xml:space="preserve">Sheetaky.com · شيتات إكسل جاهزة بالعربي والإنجليزي</t>
  </si>
  <si>
    <t xml:space="preserve">ما هذا الشيت؟</t>
  </si>
  <si>
    <t xml:space="preserve">مسير رواتب شهري لثلاثين موظفًا يحسب إجمالي الراتب، ومبلغ العمل الإضافي، وخصم الغياب، واشتراك التأمينات الاجتماعية على الموظف وصاحب العمل، وصافي الراتب، مع إعدادات قابلة للتعديل.</t>
  </si>
  <si>
    <t xml:space="preserve">خطوات الاستخدام</t>
  </si>
  <si>
    <t xml:space="preserve">راجع الإعدادات: أيام الشهر، ساعات اليوم، معامل الإضافي، ونسب التأمينات.</t>
  </si>
  <si>
    <t xml:space="preserve">لكل موظف اكتب الاسم واختر الجنسية واكتب الأساسي والبدلات.</t>
  </si>
  <si>
    <t xml:space="preserve">اكتب ساعات الإضافي وأيام الغياب والخصومات الأخرى لهذا الشهر.</t>
  </si>
  <si>
    <t xml:space="preserve">اقرأ صافي الراتب، والإجماليات في آخر الجدول لإعداد ملف التحويل البنكي.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</si>
  <si>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</si>
  <si>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</si>
  <si>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</si>
  <si>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</si>
  <si>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</si>
  <si>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</si>
  <si>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احفظ نسخة لكل شهر باسم الشهر حتى يبقى لديك سجل.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</si>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</sst>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m\ yyyy"/>
    <numFmt numFmtId="166" formatCode="#,##0"/>
    <numFmt numFmtId="167" formatCode="0.00"/>
    <numFmt numFmtId="168" formatCode="0.00%"/>
    <numFmt numFmtId="169" formatCode="0.0"/>
    <numFmt numFmtId="170" formatCode="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7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8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6" fontId="7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9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70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70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7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9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10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42318"/>
      </font>
      <fill>
        <patternFill>
          <bgColor rgb="FFFBE5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50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2" ySplit="16" topLeftCell="C17" activePane="bottomRight" state="frozen"/>
      <selection pane="topLeft" activeCell="A1" activeCellId="0" sqref="A1"/>
      <selection pane="topRight" activeCell="C1" activeCellId="0" sqref="C1"/>
      <selection pane="bottomLeft" activeCell="A17" activeCellId="0" sqref="A1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4" min="3" style="0" width="11"/>
    <col collapsed="false" customWidth="true" hidden="false" outlineLevel="0" max="7" min="5" style="0" width="10"/>
    <col collapsed="false" customWidth="true" hidden="false" outlineLevel="0" max="8" min="8" style="0" width="12"/>
    <col collapsed="false" customWidth="true" hidden="false" outlineLevel="0" max="9" min="9" style="0" width="8"/>
    <col collapsed="false" customWidth="true" hidden="false" outlineLevel="0" max="10" min="10" style="0" width="11"/>
    <col collapsed="false" customWidth="true" hidden="false" outlineLevel="0" max="11" min="11" style="0" width="8"/>
    <col collapsed="false" customWidth="true" hidden="false" outlineLevel="0" max="14" min="12" style="0" width="11"/>
    <col collapsed="false" customWidth="true" hidden="false" outlineLevel="0" max="15" min="15" style="0" width="10"/>
    <col collapsed="false" customWidth="true" hidden="false" outlineLevel="0" max="16" min="16" style="0" width="13"/>
    <col collapsed="false" customWidth="true" hidden="false" outlineLevel="0" max="17" min="17" style="0" width="12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</row>
    <row r="5" customFormat="false" ht="15" hidden="false" customHeight="true" outlineLevel="0" collapsed="false">
      <c r="A5" s="4" t="s">
        <v>3</v>
      </c>
      <c r="B5" s="4"/>
      <c r="C5" s="4"/>
      <c r="D5" s="5" t="n">
        <v>46296</v>
      </c>
    </row>
    <row r="6" customFormat="false" ht="15" hidden="false" customHeight="true" outlineLevel="0" collapsed="false">
      <c r="A6" s="4" t="s">
        <v>4</v>
      </c>
      <c r="B6" s="4"/>
      <c r="C6" s="4"/>
      <c r="D6" s="6" t="n">
        <v>30</v>
      </c>
    </row>
    <row r="7" customFormat="false" ht="15" hidden="false" customHeight="true" outlineLevel="0" collapsed="false">
      <c r="A7" s="4" t="s">
        <v>5</v>
      </c>
      <c r="B7" s="4"/>
      <c r="C7" s="4"/>
      <c r="D7" s="6" t="n">
        <v>8</v>
      </c>
    </row>
    <row r="8" customFormat="false" ht="15" hidden="false" customHeight="true" outlineLevel="0" collapsed="false">
      <c r="A8" s="4" t="s">
        <v>6</v>
      </c>
      <c r="B8" s="4"/>
      <c r="C8" s="4"/>
      <c r="D8" s="7" t="n">
        <v>1.5</v>
      </c>
    </row>
    <row r="9" customFormat="false" ht="15" hidden="false" customHeight="true" outlineLevel="0" collapsed="false">
      <c r="A9" s="4" t="s">
        <v>7</v>
      </c>
      <c r="B9" s="4"/>
      <c r="C9" s="4"/>
      <c r="D9" s="8" t="n">
        <v>0.0975</v>
      </c>
    </row>
    <row r="10" customFormat="false" ht="15" hidden="false" customHeight="true" outlineLevel="0" collapsed="false">
      <c r="A10" s="4" t="s">
        <v>8</v>
      </c>
      <c r="B10" s="4"/>
      <c r="C10" s="4"/>
      <c r="D10" s="8" t="n">
        <v>0</v>
      </c>
    </row>
    <row r="11" customFormat="false" ht="15" hidden="false" customHeight="true" outlineLevel="0" collapsed="false">
      <c r="A11" s="4" t="s">
        <v>9</v>
      </c>
      <c r="B11" s="4"/>
      <c r="C11" s="4"/>
      <c r="D11" s="8" t="n">
        <v>0.1175</v>
      </c>
    </row>
    <row r="12" customFormat="false" ht="15" hidden="false" customHeight="true" outlineLevel="0" collapsed="false">
      <c r="A12" s="4" t="s">
        <v>10</v>
      </c>
      <c r="B12" s="4"/>
      <c r="C12" s="4"/>
      <c r="D12" s="8" t="n">
        <v>0.02</v>
      </c>
    </row>
    <row r="13" customFormat="false" ht="15" hidden="false" customHeight="true" outlineLevel="0" collapsed="false">
      <c r="A13" s="4" t="s">
        <v>11</v>
      </c>
      <c r="B13" s="4"/>
      <c r="C13" s="4"/>
      <c r="D13" s="6" t="n">
        <v>45000</v>
      </c>
    </row>
    <row r="15" customFormat="false" ht="21.75" hidden="false" customHeight="true" outlineLevel="0" collapsed="false">
      <c r="A15" s="3" t="s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customFormat="false" ht="43.5" hidden="false" customHeight="true" outlineLevel="0" collapsed="false">
      <c r="A16" s="9" t="s">
        <v>13</v>
      </c>
      <c r="B16" s="9" t="s">
        <v>14</v>
      </c>
      <c r="C16" s="9" t="s">
        <v>15</v>
      </c>
      <c r="D16" s="9" t="s">
        <v>16</v>
      </c>
      <c r="E16" s="9" t="s">
        <v>17</v>
      </c>
      <c r="F16" s="9" t="s">
        <v>18</v>
      </c>
      <c r="G16" s="9" t="s">
        <v>19</v>
      </c>
      <c r="H16" s="9" t="s">
        <v>20</v>
      </c>
      <c r="I16" s="9" t="s">
        <v>21</v>
      </c>
      <c r="J16" s="9" t="s">
        <v>22</v>
      </c>
      <c r="K16" s="9" t="s">
        <v>23</v>
      </c>
      <c r="L16" s="9" t="s">
        <v>24</v>
      </c>
      <c r="M16" s="9" t="s">
        <v>25</v>
      </c>
      <c r="N16" s="9" t="s">
        <v>26</v>
      </c>
      <c r="O16" s="9" t="s">
        <v>27</v>
      </c>
      <c r="P16" s="9" t="s">
        <v>28</v>
      </c>
      <c r="Q16" s="9" t="s">
        <v>29</v>
      </c>
    </row>
    <row r="17" customFormat="false" ht="15" hidden="false" customHeight="false" outlineLevel="0" collapsed="false">
      <c r="A17" s="10" t="n">
        <v>1</v>
      </c>
      <c r="B17" s="11" t="s">
        <v>30</v>
      </c>
      <c r="C17" s="11" t="s">
        <v>31</v>
      </c>
      <c r="D17" s="6" t="n">
        <v>9000</v>
      </c>
      <c r="E17" s="6" t="n">
        <v>2250</v>
      </c>
      <c r="F17" s="6" t="n">
        <v>900</v>
      </c>
      <c r="G17" s="6" t="n">
        <v>0</v>
      </c>
      <c r="H17" s="12" t="n">
        <f aca="false">N(D17)+N(E17)+N(F17)+N(G17)</f>
        <v>12150</v>
      </c>
      <c r="I17" s="13" t="n">
        <v>10</v>
      </c>
      <c r="J17" s="14" t="n">
        <f aca="false">IF(AND($D$6&gt;0,$D$7&gt;0),N(I17)*N(D17)/$D$6/$D$7*$D$8,0)</f>
        <v>562.5</v>
      </c>
      <c r="K17" s="13" t="n">
        <v>0</v>
      </c>
      <c r="L17" s="14" t="n">
        <f aca="false">IF($D$6&gt;0,H17/$D$6*N(K17),0)</f>
        <v>0</v>
      </c>
      <c r="M17" s="15" t="n">
        <f aca="false">MIN(N(D17)+N(E17),$D$13)</f>
        <v>11250</v>
      </c>
      <c r="N17" s="14" t="n">
        <f aca="false">IF(C17="سعودي",M17*$D$9,IF(C17="غير سعودي",M17*$D$10,0))</f>
        <v>1096.875</v>
      </c>
      <c r="O17" s="6" t="n">
        <v>0</v>
      </c>
      <c r="P17" s="16" t="n">
        <f aca="false">IF(B17="",0,H17+J17-L17-N17-N(O17))</f>
        <v>11615.625</v>
      </c>
      <c r="Q17" s="14" t="n">
        <f aca="false">IF(C17="سعودي",M17*$D$11,IF(C17="غير سعودي",M17*$D$12,0))</f>
        <v>1321.875</v>
      </c>
    </row>
    <row r="18" customFormat="false" ht="15" hidden="false" customHeight="false" outlineLevel="0" collapsed="false">
      <c r="A18" s="10" t="n">
        <v>2</v>
      </c>
      <c r="B18" s="11" t="s">
        <v>32</v>
      </c>
      <c r="C18" s="11" t="s">
        <v>31</v>
      </c>
      <c r="D18" s="6" t="n">
        <v>7000</v>
      </c>
      <c r="E18" s="6" t="n">
        <v>1750</v>
      </c>
      <c r="F18" s="6" t="n">
        <v>700</v>
      </c>
      <c r="G18" s="6" t="n">
        <v>500</v>
      </c>
      <c r="H18" s="12" t="n">
        <f aca="false">N(D18)+N(E18)+N(F18)+N(G18)</f>
        <v>9950</v>
      </c>
      <c r="I18" s="13" t="n">
        <v>0</v>
      </c>
      <c r="J18" s="14" t="n">
        <f aca="false">IF(AND($D$6&gt;0,$D$7&gt;0),N(I18)*N(D18)/$D$6/$D$7*$D$8,0)</f>
        <v>0</v>
      </c>
      <c r="K18" s="13" t="n">
        <v>1</v>
      </c>
      <c r="L18" s="14" t="n">
        <f aca="false">IF($D$6&gt;0,H18/$D$6*N(K18),0)</f>
        <v>331.666666666667</v>
      </c>
      <c r="M18" s="15" t="n">
        <f aca="false">MIN(N(D18)+N(E18),$D$13)</f>
        <v>8750</v>
      </c>
      <c r="N18" s="14" t="n">
        <f aca="false">IF(C18="سعودي",M18*$D$9,IF(C18="غير سعودي",M18*$D$10,0))</f>
        <v>853.125</v>
      </c>
      <c r="O18" s="6" t="n">
        <v>0</v>
      </c>
      <c r="P18" s="16" t="n">
        <f aca="false">IF(B18="",0,H18+J18-L18-N18-N(O18))</f>
        <v>8765.20833333333</v>
      </c>
      <c r="Q18" s="14" t="n">
        <f aca="false">IF(C18="سعودي",M18*$D$11,IF(C18="غير سعودي",M18*$D$12,0))</f>
        <v>1028.125</v>
      </c>
    </row>
    <row r="19" customFormat="false" ht="15" hidden="false" customHeight="false" outlineLevel="0" collapsed="false">
      <c r="A19" s="10" t="n">
        <v>3</v>
      </c>
      <c r="B19" s="11" t="s">
        <v>33</v>
      </c>
      <c r="C19" s="11" t="s">
        <v>34</v>
      </c>
      <c r="D19" s="6" t="n">
        <v>4000</v>
      </c>
      <c r="E19" s="6" t="n">
        <v>1000</v>
      </c>
      <c r="F19" s="6" t="n">
        <v>400</v>
      </c>
      <c r="G19" s="6" t="n">
        <v>0</v>
      </c>
      <c r="H19" s="12" t="n">
        <f aca="false">N(D19)+N(E19)+N(F19)+N(G19)</f>
        <v>5400</v>
      </c>
      <c r="I19" s="13" t="n">
        <v>20</v>
      </c>
      <c r="J19" s="14" t="n">
        <f aca="false">IF(AND($D$6&gt;0,$D$7&gt;0),N(I19)*N(D19)/$D$6/$D$7*$D$8,0)</f>
        <v>500</v>
      </c>
      <c r="K19" s="13" t="n">
        <v>0</v>
      </c>
      <c r="L19" s="14" t="n">
        <f aca="false">IF($D$6&gt;0,H19/$D$6*N(K19),0)</f>
        <v>0</v>
      </c>
      <c r="M19" s="15" t="n">
        <f aca="false">MIN(N(D19)+N(E19),$D$13)</f>
        <v>5000</v>
      </c>
      <c r="N19" s="14" t="n">
        <f aca="false">IF(C19="سعودي",M19*$D$9,IF(C19="غير سعودي",M19*$D$10,0))</f>
        <v>0</v>
      </c>
      <c r="O19" s="6" t="n">
        <v>300</v>
      </c>
      <c r="P19" s="16" t="n">
        <f aca="false">IF(B19="",0,H19+J19-L19-N19-N(O19))</f>
        <v>5600</v>
      </c>
      <c r="Q19" s="14" t="n">
        <f aca="false">IF(C19="سعودي",M19*$D$11,IF(C19="غير سعودي",M19*$D$12,0))</f>
        <v>100</v>
      </c>
    </row>
    <row r="20" customFormat="false" ht="15" hidden="false" customHeight="false" outlineLevel="0" collapsed="false">
      <c r="A20" s="10" t="n">
        <v>4</v>
      </c>
      <c r="B20" s="11" t="s">
        <v>35</v>
      </c>
      <c r="C20" s="11" t="s">
        <v>34</v>
      </c>
      <c r="D20" s="6" t="n">
        <v>3500</v>
      </c>
      <c r="E20" s="6" t="n">
        <v>875</v>
      </c>
      <c r="F20" s="6" t="n">
        <v>350</v>
      </c>
      <c r="G20" s="6" t="n">
        <v>0</v>
      </c>
      <c r="H20" s="12" t="n">
        <f aca="false">N(D20)+N(E20)+N(F20)+N(G20)</f>
        <v>4725</v>
      </c>
      <c r="I20" s="13" t="n">
        <v>8</v>
      </c>
      <c r="J20" s="14" t="n">
        <f aca="false">IF(AND($D$6&gt;0,$D$7&gt;0),N(I20)*N(D20)/$D$6/$D$7*$D$8,0)</f>
        <v>175</v>
      </c>
      <c r="K20" s="13" t="n">
        <v>2</v>
      </c>
      <c r="L20" s="14" t="n">
        <f aca="false">IF($D$6&gt;0,H20/$D$6*N(K20),0)</f>
        <v>315</v>
      </c>
      <c r="M20" s="15" t="n">
        <f aca="false">MIN(N(D20)+N(E20),$D$13)</f>
        <v>4375</v>
      </c>
      <c r="N20" s="14" t="n">
        <f aca="false">IF(C20="سعودي",M20*$D$9,IF(C20="غير سعودي",M20*$D$10,0))</f>
        <v>0</v>
      </c>
      <c r="O20" s="6" t="n">
        <v>0</v>
      </c>
      <c r="P20" s="16" t="n">
        <f aca="false">IF(B20="",0,H20+J20-L20-N20-N(O20))</f>
        <v>4585</v>
      </c>
      <c r="Q20" s="14" t="n">
        <f aca="false">IF(C20="سعودي",M20*$D$11,IF(C20="غير سعودي",M20*$D$12,0))</f>
        <v>87.5</v>
      </c>
    </row>
    <row r="21" customFormat="false" ht="15" hidden="false" customHeight="false" outlineLevel="0" collapsed="false">
      <c r="A21" s="10" t="n">
        <v>5</v>
      </c>
      <c r="B21" s="11" t="s">
        <v>36</v>
      </c>
      <c r="C21" s="11" t="s">
        <v>31</v>
      </c>
      <c r="D21" s="6" t="n">
        <v>8500</v>
      </c>
      <c r="E21" s="6" t="n">
        <v>2125</v>
      </c>
      <c r="F21" s="6" t="n">
        <v>850</v>
      </c>
      <c r="G21" s="6" t="n">
        <v>0</v>
      </c>
      <c r="H21" s="12" t="n">
        <f aca="false">N(D21)+N(E21)+N(F21)+N(G21)</f>
        <v>11475</v>
      </c>
      <c r="I21" s="13" t="n">
        <v>0</v>
      </c>
      <c r="J21" s="14" t="n">
        <f aca="false">IF(AND($D$6&gt;0,$D$7&gt;0),N(I21)*N(D21)/$D$6/$D$7*$D$8,0)</f>
        <v>0</v>
      </c>
      <c r="K21" s="13" t="n">
        <v>0</v>
      </c>
      <c r="L21" s="14" t="n">
        <f aca="false">IF($D$6&gt;0,H21/$D$6*N(K21),0)</f>
        <v>0</v>
      </c>
      <c r="M21" s="15" t="n">
        <f aca="false">MIN(N(D21)+N(E21),$D$13)</f>
        <v>10625</v>
      </c>
      <c r="N21" s="14" t="n">
        <f aca="false">IF(C21="سعودي",M21*$D$9,IF(C21="غير سعودي",M21*$D$10,0))</f>
        <v>1035.9375</v>
      </c>
      <c r="O21" s="6" t="n">
        <v>250</v>
      </c>
      <c r="P21" s="16" t="n">
        <f aca="false">IF(B21="",0,H21+J21-L21-N21-N(O21))</f>
        <v>10189.0625</v>
      </c>
      <c r="Q21" s="14" t="n">
        <f aca="false">IF(C21="سعودي",M21*$D$11,IF(C21="غير سعودي",M21*$D$12,0))</f>
        <v>1248.4375</v>
      </c>
    </row>
    <row r="22" customFormat="false" ht="15" hidden="false" customHeight="false" outlineLevel="0" collapsed="false">
      <c r="A22" s="10" t="n">
        <v>6</v>
      </c>
      <c r="B22" s="11"/>
      <c r="C22" s="11"/>
      <c r="D22" s="6"/>
      <c r="E22" s="6"/>
      <c r="F22" s="6"/>
      <c r="G22" s="6"/>
      <c r="H22" s="12" t="n">
        <f aca="false">N(D22)+N(E22)+N(F22)+N(G22)</f>
        <v>0</v>
      </c>
      <c r="I22" s="13"/>
      <c r="J22" s="14" t="n">
        <f aca="false">IF(AND($D$6&gt;0,$D$7&gt;0),N(I22)*N(D22)/$D$6/$D$7*$D$8,0)</f>
        <v>0</v>
      </c>
      <c r="K22" s="13"/>
      <c r="L22" s="14" t="n">
        <f aca="false">IF($D$6&gt;0,H22/$D$6*N(K22),0)</f>
        <v>0</v>
      </c>
      <c r="M22" s="15" t="n">
        <f aca="false">MIN(N(D22)+N(E22),$D$13)</f>
        <v>0</v>
      </c>
      <c r="N22" s="14" t="n">
        <f aca="false">IF(C22="سعودي",M22*$D$9,IF(C22="غير سعودي",M22*$D$10,0))</f>
        <v>0</v>
      </c>
      <c r="O22" s="6"/>
      <c r="P22" s="16" t="n">
        <f aca="false">IF(B22="",0,H22+J22-L22-N22-N(O22))</f>
        <v>0</v>
      </c>
      <c r="Q22" s="14" t="n">
        <f aca="false">IF(C22="سعودي",M22*$D$11,IF(C22="غير سعودي",M22*$D$12,0))</f>
        <v>0</v>
      </c>
    </row>
    <row r="23" customFormat="false" ht="15" hidden="false" customHeight="false" outlineLevel="0" collapsed="false">
      <c r="A23" s="10" t="n">
        <v>7</v>
      </c>
      <c r="B23" s="11"/>
      <c r="C23" s="11"/>
      <c r="D23" s="6"/>
      <c r="E23" s="6"/>
      <c r="F23" s="6"/>
      <c r="G23" s="6"/>
      <c r="H23" s="12" t="n">
        <f aca="false">N(D23)+N(E23)+N(F23)+N(G23)</f>
        <v>0</v>
      </c>
      <c r="I23" s="13"/>
      <c r="J23" s="14" t="n">
        <f aca="false">IF(AND($D$6&gt;0,$D$7&gt;0),N(I23)*N(D23)/$D$6/$D$7*$D$8,0)</f>
        <v>0</v>
      </c>
      <c r="K23" s="13"/>
      <c r="L23" s="14" t="n">
        <f aca="false">IF($D$6&gt;0,H23/$D$6*N(K23),0)</f>
        <v>0</v>
      </c>
      <c r="M23" s="15" t="n">
        <f aca="false">MIN(N(D23)+N(E23),$D$13)</f>
        <v>0</v>
      </c>
      <c r="N23" s="14" t="n">
        <f aca="false">IF(C23="سعودي",M23*$D$9,IF(C23="غير سعودي",M23*$D$10,0))</f>
        <v>0</v>
      </c>
      <c r="O23" s="6"/>
      <c r="P23" s="16" t="n">
        <f aca="false">IF(B23="",0,H23+J23-L23-N23-N(O23))</f>
        <v>0</v>
      </c>
      <c r="Q23" s="14" t="n">
        <f aca="false">IF(C23="سعودي",M23*$D$11,IF(C23="غير سعودي",M23*$D$12,0))</f>
        <v>0</v>
      </c>
    </row>
    <row r="24" customFormat="false" ht="15" hidden="false" customHeight="false" outlineLevel="0" collapsed="false">
      <c r="A24" s="10" t="n">
        <v>8</v>
      </c>
      <c r="B24" s="11"/>
      <c r="C24" s="11"/>
      <c r="D24" s="6"/>
      <c r="E24" s="6"/>
      <c r="F24" s="6"/>
      <c r="G24" s="6"/>
      <c r="H24" s="12" t="n">
        <f aca="false">N(D24)+N(E24)+N(F24)+N(G24)</f>
        <v>0</v>
      </c>
      <c r="I24" s="13"/>
      <c r="J24" s="14" t="n">
        <f aca="false">IF(AND($D$6&gt;0,$D$7&gt;0),N(I24)*N(D24)/$D$6/$D$7*$D$8,0)</f>
        <v>0</v>
      </c>
      <c r="K24" s="13"/>
      <c r="L24" s="14" t="n">
        <f aca="false">IF($D$6&gt;0,H24/$D$6*N(K24),0)</f>
        <v>0</v>
      </c>
      <c r="M24" s="15" t="n">
        <f aca="false">MIN(N(D24)+N(E24),$D$13)</f>
        <v>0</v>
      </c>
      <c r="N24" s="14" t="n">
        <f aca="false">IF(C24="سعودي",M24*$D$9,IF(C24="غير سعودي",M24*$D$10,0))</f>
        <v>0</v>
      </c>
      <c r="O24" s="6"/>
      <c r="P24" s="16" t="n">
        <f aca="false">IF(B24="",0,H24+J24-L24-N24-N(O24))</f>
        <v>0</v>
      </c>
      <c r="Q24" s="14" t="n">
        <f aca="false">IF(C24="سعودي",M24*$D$11,IF(C24="غير سعودي",M24*$D$12,0))</f>
        <v>0</v>
      </c>
    </row>
    <row r="25" customFormat="false" ht="15" hidden="false" customHeight="false" outlineLevel="0" collapsed="false">
      <c r="A25" s="10" t="n">
        <v>9</v>
      </c>
      <c r="B25" s="11"/>
      <c r="C25" s="11"/>
      <c r="D25" s="6"/>
      <c r="E25" s="6"/>
      <c r="F25" s="6"/>
      <c r="G25" s="6"/>
      <c r="H25" s="12" t="n">
        <f aca="false">N(D25)+N(E25)+N(F25)+N(G25)</f>
        <v>0</v>
      </c>
      <c r="I25" s="13"/>
      <c r="J25" s="14" t="n">
        <f aca="false">IF(AND($D$6&gt;0,$D$7&gt;0),N(I25)*N(D25)/$D$6/$D$7*$D$8,0)</f>
        <v>0</v>
      </c>
      <c r="K25" s="13"/>
      <c r="L25" s="14" t="n">
        <f aca="false">IF($D$6&gt;0,H25/$D$6*N(K25),0)</f>
        <v>0</v>
      </c>
      <c r="M25" s="15" t="n">
        <f aca="false">MIN(N(D25)+N(E25),$D$13)</f>
        <v>0</v>
      </c>
      <c r="N25" s="14" t="n">
        <f aca="false">IF(C25="سعودي",M25*$D$9,IF(C25="غير سعودي",M25*$D$10,0))</f>
        <v>0</v>
      </c>
      <c r="O25" s="6"/>
      <c r="P25" s="16" t="n">
        <f aca="false">IF(B25="",0,H25+J25-L25-N25-N(O25))</f>
        <v>0</v>
      </c>
      <c r="Q25" s="14" t="n">
        <f aca="false">IF(C25="سعودي",M25*$D$11,IF(C25="غير سعودي",M25*$D$12,0))</f>
        <v>0</v>
      </c>
    </row>
    <row r="26" customFormat="false" ht="15" hidden="false" customHeight="false" outlineLevel="0" collapsed="false">
      <c r="A26" s="10" t="n">
        <v>10</v>
      </c>
      <c r="B26" s="11"/>
      <c r="C26" s="11"/>
      <c r="D26" s="6"/>
      <c r="E26" s="6"/>
      <c r="F26" s="6"/>
      <c r="G26" s="6"/>
      <c r="H26" s="12" t="n">
        <f aca="false">N(D26)+N(E26)+N(F26)+N(G26)</f>
        <v>0</v>
      </c>
      <c r="I26" s="13"/>
      <c r="J26" s="14" t="n">
        <f aca="false">IF(AND($D$6&gt;0,$D$7&gt;0),N(I26)*N(D26)/$D$6/$D$7*$D$8,0)</f>
        <v>0</v>
      </c>
      <c r="K26" s="13"/>
      <c r="L26" s="14" t="n">
        <f aca="false">IF($D$6&gt;0,H26/$D$6*N(K26),0)</f>
        <v>0</v>
      </c>
      <c r="M26" s="15" t="n">
        <f aca="false">MIN(N(D26)+N(E26),$D$13)</f>
        <v>0</v>
      </c>
      <c r="N26" s="14" t="n">
        <f aca="false">IF(C26="سعودي",M26*$D$9,IF(C26="غير سعودي",M26*$D$10,0))</f>
        <v>0</v>
      </c>
      <c r="O26" s="6"/>
      <c r="P26" s="16" t="n">
        <f aca="false">IF(B26="",0,H26+J26-L26-N26-N(O26))</f>
        <v>0</v>
      </c>
      <c r="Q26" s="14" t="n">
        <f aca="false">IF(C26="سعودي",M26*$D$11,IF(C26="غير سعودي",M26*$D$12,0))</f>
        <v>0</v>
      </c>
    </row>
    <row r="27" customFormat="false" ht="15" hidden="false" customHeight="false" outlineLevel="0" collapsed="false">
      <c r="A27" s="10" t="n">
        <v>11</v>
      </c>
      <c r="B27" s="11"/>
      <c r="C27" s="11"/>
      <c r="D27" s="6"/>
      <c r="E27" s="6"/>
      <c r="F27" s="6"/>
      <c r="G27" s="6"/>
      <c r="H27" s="12" t="n">
        <f aca="false">N(D27)+N(E27)+N(F27)+N(G27)</f>
        <v>0</v>
      </c>
      <c r="I27" s="13"/>
      <c r="J27" s="14" t="n">
        <f aca="false">IF(AND($D$6&gt;0,$D$7&gt;0),N(I27)*N(D27)/$D$6/$D$7*$D$8,0)</f>
        <v>0</v>
      </c>
      <c r="K27" s="13"/>
      <c r="L27" s="14" t="n">
        <f aca="false">IF($D$6&gt;0,H27/$D$6*N(K27),0)</f>
        <v>0</v>
      </c>
      <c r="M27" s="15" t="n">
        <f aca="false">MIN(N(D27)+N(E27),$D$13)</f>
        <v>0</v>
      </c>
      <c r="N27" s="14" t="n">
        <f aca="false">IF(C27="سعودي",M27*$D$9,IF(C27="غير سعودي",M27*$D$10,0))</f>
        <v>0</v>
      </c>
      <c r="O27" s="6"/>
      <c r="P27" s="16" t="n">
        <f aca="false">IF(B27="",0,H27+J27-L27-N27-N(O27))</f>
        <v>0</v>
      </c>
      <c r="Q27" s="14" t="n">
        <f aca="false">IF(C27="سعودي",M27*$D$11,IF(C27="غير سعودي",M27*$D$12,0))</f>
        <v>0</v>
      </c>
    </row>
    <row r="28" customFormat="false" ht="15" hidden="false" customHeight="false" outlineLevel="0" collapsed="false">
      <c r="A28" s="10" t="n">
        <v>12</v>
      </c>
      <c r="B28" s="11"/>
      <c r="C28" s="11"/>
      <c r="D28" s="6"/>
      <c r="E28" s="6"/>
      <c r="F28" s="6"/>
      <c r="G28" s="6"/>
      <c r="H28" s="12" t="n">
        <f aca="false">N(D28)+N(E28)+N(F28)+N(G28)</f>
        <v>0</v>
      </c>
      <c r="I28" s="13"/>
      <c r="J28" s="14" t="n">
        <f aca="false">IF(AND($D$6&gt;0,$D$7&gt;0),N(I28)*N(D28)/$D$6/$D$7*$D$8,0)</f>
        <v>0</v>
      </c>
      <c r="K28" s="13"/>
      <c r="L28" s="14" t="n">
        <f aca="false">IF($D$6&gt;0,H28/$D$6*N(K28),0)</f>
        <v>0</v>
      </c>
      <c r="M28" s="15" t="n">
        <f aca="false">MIN(N(D28)+N(E28),$D$13)</f>
        <v>0</v>
      </c>
      <c r="N28" s="14" t="n">
        <f aca="false">IF(C28="سعودي",M28*$D$9,IF(C28="غير سعودي",M28*$D$10,0))</f>
        <v>0</v>
      </c>
      <c r="O28" s="6"/>
      <c r="P28" s="16" t="n">
        <f aca="false">IF(B28="",0,H28+J28-L28-N28-N(O28))</f>
        <v>0</v>
      </c>
      <c r="Q28" s="14" t="n">
        <f aca="false">IF(C28="سعودي",M28*$D$11,IF(C28="غير سعودي",M28*$D$12,0))</f>
        <v>0</v>
      </c>
    </row>
    <row r="29" customFormat="false" ht="15" hidden="false" customHeight="false" outlineLevel="0" collapsed="false">
      <c r="A29" s="10" t="n">
        <v>13</v>
      </c>
      <c r="B29" s="11"/>
      <c r="C29" s="11"/>
      <c r="D29" s="6"/>
      <c r="E29" s="6"/>
      <c r="F29" s="6"/>
      <c r="G29" s="6"/>
      <c r="H29" s="12" t="n">
        <f aca="false">N(D29)+N(E29)+N(F29)+N(G29)</f>
        <v>0</v>
      </c>
      <c r="I29" s="13"/>
      <c r="J29" s="14" t="n">
        <f aca="false">IF(AND($D$6&gt;0,$D$7&gt;0),N(I29)*N(D29)/$D$6/$D$7*$D$8,0)</f>
        <v>0</v>
      </c>
      <c r="K29" s="13"/>
      <c r="L29" s="14" t="n">
        <f aca="false">IF($D$6&gt;0,H29/$D$6*N(K29),0)</f>
        <v>0</v>
      </c>
      <c r="M29" s="15" t="n">
        <f aca="false">MIN(N(D29)+N(E29),$D$13)</f>
        <v>0</v>
      </c>
      <c r="N29" s="14" t="n">
        <f aca="false">IF(C29="سعودي",M29*$D$9,IF(C29="غير سعودي",M29*$D$10,0))</f>
        <v>0</v>
      </c>
      <c r="O29" s="6"/>
      <c r="P29" s="16" t="n">
        <f aca="false">IF(B29="",0,H29+J29-L29-N29-N(O29))</f>
        <v>0</v>
      </c>
      <c r="Q29" s="14" t="n">
        <f aca="false">IF(C29="سعودي",M29*$D$11,IF(C29="غير سعودي",M29*$D$12,0))</f>
        <v>0</v>
      </c>
    </row>
    <row r="30" customFormat="false" ht="15" hidden="false" customHeight="false" outlineLevel="0" collapsed="false">
      <c r="A30" s="10" t="n">
        <v>14</v>
      </c>
      <c r="B30" s="11"/>
      <c r="C30" s="11"/>
      <c r="D30" s="6"/>
      <c r="E30" s="6"/>
      <c r="F30" s="6"/>
      <c r="G30" s="6"/>
      <c r="H30" s="12" t="n">
        <f aca="false">N(D30)+N(E30)+N(F30)+N(G30)</f>
        <v>0</v>
      </c>
      <c r="I30" s="13"/>
      <c r="J30" s="14" t="n">
        <f aca="false">IF(AND($D$6&gt;0,$D$7&gt;0),N(I30)*N(D30)/$D$6/$D$7*$D$8,0)</f>
        <v>0</v>
      </c>
      <c r="K30" s="13"/>
      <c r="L30" s="14" t="n">
        <f aca="false">IF($D$6&gt;0,H30/$D$6*N(K30),0)</f>
        <v>0</v>
      </c>
      <c r="M30" s="15" t="n">
        <f aca="false">MIN(N(D30)+N(E30),$D$13)</f>
        <v>0</v>
      </c>
      <c r="N30" s="14" t="n">
        <f aca="false">IF(C30="سعودي",M30*$D$9,IF(C30="غير سعودي",M30*$D$10,0))</f>
        <v>0</v>
      </c>
      <c r="O30" s="6"/>
      <c r="P30" s="16" t="n">
        <f aca="false">IF(B30="",0,H30+J30-L30-N30-N(O30))</f>
        <v>0</v>
      </c>
      <c r="Q30" s="14" t="n">
        <f aca="false">IF(C30="سعودي",M30*$D$11,IF(C30="غير سعودي",M30*$D$12,0))</f>
        <v>0</v>
      </c>
    </row>
    <row r="31" customFormat="false" ht="15" hidden="false" customHeight="false" outlineLevel="0" collapsed="false">
      <c r="A31" s="10" t="n">
        <v>15</v>
      </c>
      <c r="B31" s="11"/>
      <c r="C31" s="11"/>
      <c r="D31" s="6"/>
      <c r="E31" s="6"/>
      <c r="F31" s="6"/>
      <c r="G31" s="6"/>
      <c r="H31" s="12" t="n">
        <f aca="false">N(D31)+N(E31)+N(F31)+N(G31)</f>
        <v>0</v>
      </c>
      <c r="I31" s="13"/>
      <c r="J31" s="14" t="n">
        <f aca="false">IF(AND($D$6&gt;0,$D$7&gt;0),N(I31)*N(D31)/$D$6/$D$7*$D$8,0)</f>
        <v>0</v>
      </c>
      <c r="K31" s="13"/>
      <c r="L31" s="14" t="n">
        <f aca="false">IF($D$6&gt;0,H31/$D$6*N(K31),0)</f>
        <v>0</v>
      </c>
      <c r="M31" s="15" t="n">
        <f aca="false">MIN(N(D31)+N(E31),$D$13)</f>
        <v>0</v>
      </c>
      <c r="N31" s="14" t="n">
        <f aca="false">IF(C31="سعودي",M31*$D$9,IF(C31="غير سعودي",M31*$D$10,0))</f>
        <v>0</v>
      </c>
      <c r="O31" s="6"/>
      <c r="P31" s="16" t="n">
        <f aca="false">IF(B31="",0,H31+J31-L31-N31-N(O31))</f>
        <v>0</v>
      </c>
      <c r="Q31" s="14" t="n">
        <f aca="false">IF(C31="سعودي",M31*$D$11,IF(C31="غير سعودي",M31*$D$12,0))</f>
        <v>0</v>
      </c>
    </row>
    <row r="32" customFormat="false" ht="15" hidden="false" customHeight="false" outlineLevel="0" collapsed="false">
      <c r="A32" s="10" t="n">
        <v>16</v>
      </c>
      <c r="B32" s="11"/>
      <c r="C32" s="11"/>
      <c r="D32" s="6"/>
      <c r="E32" s="6"/>
      <c r="F32" s="6"/>
      <c r="G32" s="6"/>
      <c r="H32" s="12" t="n">
        <f aca="false">N(D32)+N(E32)+N(F32)+N(G32)</f>
        <v>0</v>
      </c>
      <c r="I32" s="13"/>
      <c r="J32" s="14" t="n">
        <f aca="false">IF(AND($D$6&gt;0,$D$7&gt;0),N(I32)*N(D32)/$D$6/$D$7*$D$8,0)</f>
        <v>0</v>
      </c>
      <c r="K32" s="13"/>
      <c r="L32" s="14" t="n">
        <f aca="false">IF($D$6&gt;0,H32/$D$6*N(K32),0)</f>
        <v>0</v>
      </c>
      <c r="M32" s="15" t="n">
        <f aca="false">MIN(N(D32)+N(E32),$D$13)</f>
        <v>0</v>
      </c>
      <c r="N32" s="14" t="n">
        <f aca="false">IF(C32="سعودي",M32*$D$9,IF(C32="غير سعودي",M32*$D$10,0))</f>
        <v>0</v>
      </c>
      <c r="O32" s="6"/>
      <c r="P32" s="16" t="n">
        <f aca="false">IF(B32="",0,H32+J32-L32-N32-N(O32))</f>
        <v>0</v>
      </c>
      <c r="Q32" s="14" t="n">
        <f aca="false">IF(C32="سعودي",M32*$D$11,IF(C32="غير سعودي",M32*$D$12,0))</f>
        <v>0</v>
      </c>
    </row>
    <row r="33" customFormat="false" ht="15" hidden="false" customHeight="false" outlineLevel="0" collapsed="false">
      <c r="A33" s="10" t="n">
        <v>17</v>
      </c>
      <c r="B33" s="11"/>
      <c r="C33" s="11"/>
      <c r="D33" s="6"/>
      <c r="E33" s="6"/>
      <c r="F33" s="6"/>
      <c r="G33" s="6"/>
      <c r="H33" s="12" t="n">
        <f aca="false">N(D33)+N(E33)+N(F33)+N(G33)</f>
        <v>0</v>
      </c>
      <c r="I33" s="13"/>
      <c r="J33" s="14" t="n">
        <f aca="false">IF(AND($D$6&gt;0,$D$7&gt;0),N(I33)*N(D33)/$D$6/$D$7*$D$8,0)</f>
        <v>0</v>
      </c>
      <c r="K33" s="13"/>
      <c r="L33" s="14" t="n">
        <f aca="false">IF($D$6&gt;0,H33/$D$6*N(K33),0)</f>
        <v>0</v>
      </c>
      <c r="M33" s="15" t="n">
        <f aca="false">MIN(N(D33)+N(E33),$D$13)</f>
        <v>0</v>
      </c>
      <c r="N33" s="14" t="n">
        <f aca="false">IF(C33="سعودي",M33*$D$9,IF(C33="غير سعودي",M33*$D$10,0))</f>
        <v>0</v>
      </c>
      <c r="O33" s="6"/>
      <c r="P33" s="16" t="n">
        <f aca="false">IF(B33="",0,H33+J33-L33-N33-N(O33))</f>
        <v>0</v>
      </c>
      <c r="Q33" s="14" t="n">
        <f aca="false">IF(C33="سعودي",M33*$D$11,IF(C33="غير سعودي",M33*$D$12,0))</f>
        <v>0</v>
      </c>
    </row>
    <row r="34" customFormat="false" ht="15" hidden="false" customHeight="false" outlineLevel="0" collapsed="false">
      <c r="A34" s="10" t="n">
        <v>18</v>
      </c>
      <c r="B34" s="11"/>
      <c r="C34" s="11"/>
      <c r="D34" s="6"/>
      <c r="E34" s="6"/>
      <c r="F34" s="6"/>
      <c r="G34" s="6"/>
      <c r="H34" s="12" t="n">
        <f aca="false">N(D34)+N(E34)+N(F34)+N(G34)</f>
        <v>0</v>
      </c>
      <c r="I34" s="13"/>
      <c r="J34" s="14" t="n">
        <f aca="false">IF(AND($D$6&gt;0,$D$7&gt;0),N(I34)*N(D34)/$D$6/$D$7*$D$8,0)</f>
        <v>0</v>
      </c>
      <c r="K34" s="13"/>
      <c r="L34" s="14" t="n">
        <f aca="false">IF($D$6&gt;0,H34/$D$6*N(K34),0)</f>
        <v>0</v>
      </c>
      <c r="M34" s="15" t="n">
        <f aca="false">MIN(N(D34)+N(E34),$D$13)</f>
        <v>0</v>
      </c>
      <c r="N34" s="14" t="n">
        <f aca="false">IF(C34="سعودي",M34*$D$9,IF(C34="غير سعودي",M34*$D$10,0))</f>
        <v>0</v>
      </c>
      <c r="O34" s="6"/>
      <c r="P34" s="16" t="n">
        <f aca="false">IF(B34="",0,H34+J34-L34-N34-N(O34))</f>
        <v>0</v>
      </c>
      <c r="Q34" s="14" t="n">
        <f aca="false">IF(C34="سعودي",M34*$D$11,IF(C34="غير سعودي",M34*$D$12,0))</f>
        <v>0</v>
      </c>
    </row>
    <row r="35" customFormat="false" ht="15" hidden="false" customHeight="false" outlineLevel="0" collapsed="false">
      <c r="A35" s="10" t="n">
        <v>19</v>
      </c>
      <c r="B35" s="11"/>
      <c r="C35" s="11"/>
      <c r="D35" s="6"/>
      <c r="E35" s="6"/>
      <c r="F35" s="6"/>
      <c r="G35" s="6"/>
      <c r="H35" s="12" t="n">
        <f aca="false">N(D35)+N(E35)+N(F35)+N(G35)</f>
        <v>0</v>
      </c>
      <c r="I35" s="13"/>
      <c r="J35" s="14" t="n">
        <f aca="false">IF(AND($D$6&gt;0,$D$7&gt;0),N(I35)*N(D35)/$D$6/$D$7*$D$8,0)</f>
        <v>0</v>
      </c>
      <c r="K35" s="13"/>
      <c r="L35" s="14" t="n">
        <f aca="false">IF($D$6&gt;0,H35/$D$6*N(K35),0)</f>
        <v>0</v>
      </c>
      <c r="M35" s="15" t="n">
        <f aca="false">MIN(N(D35)+N(E35),$D$13)</f>
        <v>0</v>
      </c>
      <c r="N35" s="14" t="n">
        <f aca="false">IF(C35="سعودي",M35*$D$9,IF(C35="غير سعودي",M35*$D$10,0))</f>
        <v>0</v>
      </c>
      <c r="O35" s="6"/>
      <c r="P35" s="16" t="n">
        <f aca="false">IF(B35="",0,H35+J35-L35-N35-N(O35))</f>
        <v>0</v>
      </c>
      <c r="Q35" s="14" t="n">
        <f aca="false">IF(C35="سعودي",M35*$D$11,IF(C35="غير سعودي",M35*$D$12,0))</f>
        <v>0</v>
      </c>
    </row>
    <row r="36" customFormat="false" ht="15" hidden="false" customHeight="false" outlineLevel="0" collapsed="false">
      <c r="A36" s="10" t="n">
        <v>20</v>
      </c>
      <c r="B36" s="11"/>
      <c r="C36" s="11"/>
      <c r="D36" s="6"/>
      <c r="E36" s="6"/>
      <c r="F36" s="6"/>
      <c r="G36" s="6"/>
      <c r="H36" s="12" t="n">
        <f aca="false">N(D36)+N(E36)+N(F36)+N(G36)</f>
        <v>0</v>
      </c>
      <c r="I36" s="13"/>
      <c r="J36" s="14" t="n">
        <f aca="false">IF(AND($D$6&gt;0,$D$7&gt;0),N(I36)*N(D36)/$D$6/$D$7*$D$8,0)</f>
        <v>0</v>
      </c>
      <c r="K36" s="13"/>
      <c r="L36" s="14" t="n">
        <f aca="false">IF($D$6&gt;0,H36/$D$6*N(K36),0)</f>
        <v>0</v>
      </c>
      <c r="M36" s="15" t="n">
        <f aca="false">MIN(N(D36)+N(E36),$D$13)</f>
        <v>0</v>
      </c>
      <c r="N36" s="14" t="n">
        <f aca="false">IF(C36="سعودي",M36*$D$9,IF(C36="غير سعودي",M36*$D$10,0))</f>
        <v>0</v>
      </c>
      <c r="O36" s="6"/>
      <c r="P36" s="16" t="n">
        <f aca="false">IF(B36="",0,H36+J36-L36-N36-N(O36))</f>
        <v>0</v>
      </c>
      <c r="Q36" s="14" t="n">
        <f aca="false">IF(C36="سعودي",M36*$D$11,IF(C36="غير سعودي",M36*$D$12,0))</f>
        <v>0</v>
      </c>
    </row>
    <row r="37" customFormat="false" ht="15" hidden="false" customHeight="false" outlineLevel="0" collapsed="false">
      <c r="A37" s="10" t="n">
        <v>21</v>
      </c>
      <c r="B37" s="11"/>
      <c r="C37" s="11"/>
      <c r="D37" s="6"/>
      <c r="E37" s="6"/>
      <c r="F37" s="6"/>
      <c r="G37" s="6"/>
      <c r="H37" s="12" t="n">
        <f aca="false">N(D37)+N(E37)+N(F37)+N(G37)</f>
        <v>0</v>
      </c>
      <c r="I37" s="13"/>
      <c r="J37" s="14" t="n">
        <f aca="false">IF(AND($D$6&gt;0,$D$7&gt;0),N(I37)*N(D37)/$D$6/$D$7*$D$8,0)</f>
        <v>0</v>
      </c>
      <c r="K37" s="13"/>
      <c r="L37" s="14" t="n">
        <f aca="false">IF($D$6&gt;0,H37/$D$6*N(K37),0)</f>
        <v>0</v>
      </c>
      <c r="M37" s="15" t="n">
        <f aca="false">MIN(N(D37)+N(E37),$D$13)</f>
        <v>0</v>
      </c>
      <c r="N37" s="14" t="n">
        <f aca="false">IF(C37="سعودي",M37*$D$9,IF(C37="غير سعودي",M37*$D$10,0))</f>
        <v>0</v>
      </c>
      <c r="O37" s="6"/>
      <c r="P37" s="16" t="n">
        <f aca="false">IF(B37="",0,H37+J37-L37-N37-N(O37))</f>
        <v>0</v>
      </c>
      <c r="Q37" s="14" t="n">
        <f aca="false">IF(C37="سعودي",M37*$D$11,IF(C37="غير سعودي",M37*$D$12,0))</f>
        <v>0</v>
      </c>
    </row>
    <row r="38" customFormat="false" ht="15" hidden="false" customHeight="false" outlineLevel="0" collapsed="false">
      <c r="A38" s="10" t="n">
        <v>22</v>
      </c>
      <c r="B38" s="11"/>
      <c r="C38" s="11"/>
      <c r="D38" s="6"/>
      <c r="E38" s="6"/>
      <c r="F38" s="6"/>
      <c r="G38" s="6"/>
      <c r="H38" s="12" t="n">
        <f aca="false">N(D38)+N(E38)+N(F38)+N(G38)</f>
        <v>0</v>
      </c>
      <c r="I38" s="13"/>
      <c r="J38" s="14" t="n">
        <f aca="false">IF(AND($D$6&gt;0,$D$7&gt;0),N(I38)*N(D38)/$D$6/$D$7*$D$8,0)</f>
        <v>0</v>
      </c>
      <c r="K38" s="13"/>
      <c r="L38" s="14" t="n">
        <f aca="false">IF($D$6&gt;0,H38/$D$6*N(K38),0)</f>
        <v>0</v>
      </c>
      <c r="M38" s="15" t="n">
        <f aca="false">MIN(N(D38)+N(E38),$D$13)</f>
        <v>0</v>
      </c>
      <c r="N38" s="14" t="n">
        <f aca="false">IF(C38="سعودي",M38*$D$9,IF(C38="غير سعودي",M38*$D$10,0))</f>
        <v>0</v>
      </c>
      <c r="O38" s="6"/>
      <c r="P38" s="16" t="n">
        <f aca="false">IF(B38="",0,H38+J38-L38-N38-N(O38))</f>
        <v>0</v>
      </c>
      <c r="Q38" s="14" t="n">
        <f aca="false">IF(C38="سعودي",M38*$D$11,IF(C38="غير سعودي",M38*$D$12,0))</f>
        <v>0</v>
      </c>
    </row>
    <row r="39" customFormat="false" ht="15" hidden="false" customHeight="false" outlineLevel="0" collapsed="false">
      <c r="A39" s="10" t="n">
        <v>23</v>
      </c>
      <c r="B39" s="11"/>
      <c r="C39" s="11"/>
      <c r="D39" s="6"/>
      <c r="E39" s="6"/>
      <c r="F39" s="6"/>
      <c r="G39" s="6"/>
      <c r="H39" s="12" t="n">
        <f aca="false">N(D39)+N(E39)+N(F39)+N(G39)</f>
        <v>0</v>
      </c>
      <c r="I39" s="13"/>
      <c r="J39" s="14" t="n">
        <f aca="false">IF(AND($D$6&gt;0,$D$7&gt;0),N(I39)*N(D39)/$D$6/$D$7*$D$8,0)</f>
        <v>0</v>
      </c>
      <c r="K39" s="13"/>
      <c r="L39" s="14" t="n">
        <f aca="false">IF($D$6&gt;0,H39/$D$6*N(K39),0)</f>
        <v>0</v>
      </c>
      <c r="M39" s="15" t="n">
        <f aca="false">MIN(N(D39)+N(E39),$D$13)</f>
        <v>0</v>
      </c>
      <c r="N39" s="14" t="n">
        <f aca="false">IF(C39="سعودي",M39*$D$9,IF(C39="غير سعودي",M39*$D$10,0))</f>
        <v>0</v>
      </c>
      <c r="O39" s="6"/>
      <c r="P39" s="16" t="n">
        <f aca="false">IF(B39="",0,H39+J39-L39-N39-N(O39))</f>
        <v>0</v>
      </c>
      <c r="Q39" s="14" t="n">
        <f aca="false">IF(C39="سعودي",M39*$D$11,IF(C39="غير سعودي",M39*$D$12,0))</f>
        <v>0</v>
      </c>
    </row>
    <row r="40" customFormat="false" ht="15" hidden="false" customHeight="false" outlineLevel="0" collapsed="false">
      <c r="A40" s="10" t="n">
        <v>24</v>
      </c>
      <c r="B40" s="11"/>
      <c r="C40" s="11"/>
      <c r="D40" s="6"/>
      <c r="E40" s="6"/>
      <c r="F40" s="6"/>
      <c r="G40" s="6"/>
      <c r="H40" s="12" t="n">
        <f aca="false">N(D40)+N(E40)+N(F40)+N(G40)</f>
        <v>0</v>
      </c>
      <c r="I40" s="13"/>
      <c r="J40" s="14" t="n">
        <f aca="false">IF(AND($D$6&gt;0,$D$7&gt;0),N(I40)*N(D40)/$D$6/$D$7*$D$8,0)</f>
        <v>0</v>
      </c>
      <c r="K40" s="13"/>
      <c r="L40" s="14" t="n">
        <f aca="false">IF($D$6&gt;0,H40/$D$6*N(K40),0)</f>
        <v>0</v>
      </c>
      <c r="M40" s="15" t="n">
        <f aca="false">MIN(N(D40)+N(E40),$D$13)</f>
        <v>0</v>
      </c>
      <c r="N40" s="14" t="n">
        <f aca="false">IF(C40="سعودي",M40*$D$9,IF(C40="غير سعودي",M40*$D$10,0))</f>
        <v>0</v>
      </c>
      <c r="O40" s="6"/>
      <c r="P40" s="16" t="n">
        <f aca="false">IF(B40="",0,H40+J40-L40-N40-N(O40))</f>
        <v>0</v>
      </c>
      <c r="Q40" s="14" t="n">
        <f aca="false">IF(C40="سعودي",M40*$D$11,IF(C40="غير سعودي",M40*$D$12,0))</f>
        <v>0</v>
      </c>
    </row>
    <row r="41" customFormat="false" ht="15" hidden="false" customHeight="false" outlineLevel="0" collapsed="false">
      <c r="A41" s="10" t="n">
        <v>25</v>
      </c>
      <c r="B41" s="11"/>
      <c r="C41" s="11"/>
      <c r="D41" s="6"/>
      <c r="E41" s="6"/>
      <c r="F41" s="6"/>
      <c r="G41" s="6"/>
      <c r="H41" s="12" t="n">
        <f aca="false">N(D41)+N(E41)+N(F41)+N(G41)</f>
        <v>0</v>
      </c>
      <c r="I41" s="13"/>
      <c r="J41" s="14" t="n">
        <f aca="false">IF(AND($D$6&gt;0,$D$7&gt;0),N(I41)*N(D41)/$D$6/$D$7*$D$8,0)</f>
        <v>0</v>
      </c>
      <c r="K41" s="13"/>
      <c r="L41" s="14" t="n">
        <f aca="false">IF($D$6&gt;0,H41/$D$6*N(K41),0)</f>
        <v>0</v>
      </c>
      <c r="M41" s="15" t="n">
        <f aca="false">MIN(N(D41)+N(E41),$D$13)</f>
        <v>0</v>
      </c>
      <c r="N41" s="14" t="n">
        <f aca="false">IF(C41="سعودي",M41*$D$9,IF(C41="غير سعودي",M41*$D$10,0))</f>
        <v>0</v>
      </c>
      <c r="O41" s="6"/>
      <c r="P41" s="16" t="n">
        <f aca="false">IF(B41="",0,H41+J41-L41-N41-N(O41))</f>
        <v>0</v>
      </c>
      <c r="Q41" s="14" t="n">
        <f aca="false">IF(C41="سعودي",M41*$D$11,IF(C41="غير سعودي",M41*$D$12,0))</f>
        <v>0</v>
      </c>
    </row>
    <row r="42" customFormat="false" ht="15" hidden="false" customHeight="false" outlineLevel="0" collapsed="false">
      <c r="A42" s="10" t="n">
        <v>26</v>
      </c>
      <c r="B42" s="11"/>
      <c r="C42" s="11"/>
      <c r="D42" s="6"/>
      <c r="E42" s="6"/>
      <c r="F42" s="6"/>
      <c r="G42" s="6"/>
      <c r="H42" s="12" t="n">
        <f aca="false">N(D42)+N(E42)+N(F42)+N(G42)</f>
        <v>0</v>
      </c>
      <c r="I42" s="13"/>
      <c r="J42" s="14" t="n">
        <f aca="false">IF(AND($D$6&gt;0,$D$7&gt;0),N(I42)*N(D42)/$D$6/$D$7*$D$8,0)</f>
        <v>0</v>
      </c>
      <c r="K42" s="13"/>
      <c r="L42" s="14" t="n">
        <f aca="false">IF($D$6&gt;0,H42/$D$6*N(K42),0)</f>
        <v>0</v>
      </c>
      <c r="M42" s="15" t="n">
        <f aca="false">MIN(N(D42)+N(E42),$D$13)</f>
        <v>0</v>
      </c>
      <c r="N42" s="14" t="n">
        <f aca="false">IF(C42="سعودي",M42*$D$9,IF(C42="غير سعودي",M42*$D$10,0))</f>
        <v>0</v>
      </c>
      <c r="O42" s="6"/>
      <c r="P42" s="16" t="n">
        <f aca="false">IF(B42="",0,H42+J42-L42-N42-N(O42))</f>
        <v>0</v>
      </c>
      <c r="Q42" s="14" t="n">
        <f aca="false">IF(C42="سعودي",M42*$D$11,IF(C42="غير سعودي",M42*$D$12,0))</f>
        <v>0</v>
      </c>
    </row>
    <row r="43" customFormat="false" ht="15" hidden="false" customHeight="false" outlineLevel="0" collapsed="false">
      <c r="A43" s="10" t="n">
        <v>27</v>
      </c>
      <c r="B43" s="11"/>
      <c r="C43" s="11"/>
      <c r="D43" s="6"/>
      <c r="E43" s="6"/>
      <c r="F43" s="6"/>
      <c r="G43" s="6"/>
      <c r="H43" s="12" t="n">
        <f aca="false">N(D43)+N(E43)+N(F43)+N(G43)</f>
        <v>0</v>
      </c>
      <c r="I43" s="13"/>
      <c r="J43" s="14" t="n">
        <f aca="false">IF(AND($D$6&gt;0,$D$7&gt;0),N(I43)*N(D43)/$D$6/$D$7*$D$8,0)</f>
        <v>0</v>
      </c>
      <c r="K43" s="13"/>
      <c r="L43" s="14" t="n">
        <f aca="false">IF($D$6&gt;0,H43/$D$6*N(K43),0)</f>
        <v>0</v>
      </c>
      <c r="M43" s="15" t="n">
        <f aca="false">MIN(N(D43)+N(E43),$D$13)</f>
        <v>0</v>
      </c>
      <c r="N43" s="14" t="n">
        <f aca="false">IF(C43="سعودي",M43*$D$9,IF(C43="غير سعودي",M43*$D$10,0))</f>
        <v>0</v>
      </c>
      <c r="O43" s="6"/>
      <c r="P43" s="16" t="n">
        <f aca="false">IF(B43="",0,H43+J43-L43-N43-N(O43))</f>
        <v>0</v>
      </c>
      <c r="Q43" s="14" t="n">
        <f aca="false">IF(C43="سعودي",M43*$D$11,IF(C43="غير سعودي",M43*$D$12,0))</f>
        <v>0</v>
      </c>
    </row>
    <row r="44" customFormat="false" ht="15" hidden="false" customHeight="false" outlineLevel="0" collapsed="false">
      <c r="A44" s="10" t="n">
        <v>28</v>
      </c>
      <c r="B44" s="11"/>
      <c r="C44" s="11"/>
      <c r="D44" s="6"/>
      <c r="E44" s="6"/>
      <c r="F44" s="6"/>
      <c r="G44" s="6"/>
      <c r="H44" s="12" t="n">
        <f aca="false">N(D44)+N(E44)+N(F44)+N(G44)</f>
        <v>0</v>
      </c>
      <c r="I44" s="13"/>
      <c r="J44" s="14" t="n">
        <f aca="false">IF(AND($D$6&gt;0,$D$7&gt;0),N(I44)*N(D44)/$D$6/$D$7*$D$8,0)</f>
        <v>0</v>
      </c>
      <c r="K44" s="13"/>
      <c r="L44" s="14" t="n">
        <f aca="false">IF($D$6&gt;0,H44/$D$6*N(K44),0)</f>
        <v>0</v>
      </c>
      <c r="M44" s="15" t="n">
        <f aca="false">MIN(N(D44)+N(E44),$D$13)</f>
        <v>0</v>
      </c>
      <c r="N44" s="14" t="n">
        <f aca="false">IF(C44="سعودي",M44*$D$9,IF(C44="غير سعودي",M44*$D$10,0))</f>
        <v>0</v>
      </c>
      <c r="O44" s="6"/>
      <c r="P44" s="16" t="n">
        <f aca="false">IF(B44="",0,H44+J44-L44-N44-N(O44))</f>
        <v>0</v>
      </c>
      <c r="Q44" s="14" t="n">
        <f aca="false">IF(C44="سعودي",M44*$D$11,IF(C44="غير سعودي",M44*$D$12,0))</f>
        <v>0</v>
      </c>
    </row>
    <row r="45" customFormat="false" ht="15" hidden="false" customHeight="false" outlineLevel="0" collapsed="false">
      <c r="A45" s="10" t="n">
        <v>29</v>
      </c>
      <c r="B45" s="11"/>
      <c r="C45" s="11"/>
      <c r="D45" s="6"/>
      <c r="E45" s="6"/>
      <c r="F45" s="6"/>
      <c r="G45" s="6"/>
      <c r="H45" s="12" t="n">
        <f aca="false">N(D45)+N(E45)+N(F45)+N(G45)</f>
        <v>0</v>
      </c>
      <c r="I45" s="13"/>
      <c r="J45" s="14" t="n">
        <f aca="false">IF(AND($D$6&gt;0,$D$7&gt;0),N(I45)*N(D45)/$D$6/$D$7*$D$8,0)</f>
        <v>0</v>
      </c>
      <c r="K45" s="13"/>
      <c r="L45" s="14" t="n">
        <f aca="false">IF($D$6&gt;0,H45/$D$6*N(K45),0)</f>
        <v>0</v>
      </c>
      <c r="M45" s="15" t="n">
        <f aca="false">MIN(N(D45)+N(E45),$D$13)</f>
        <v>0</v>
      </c>
      <c r="N45" s="14" t="n">
        <f aca="false">IF(C45="سعودي",M45*$D$9,IF(C45="غير سعودي",M45*$D$10,0))</f>
        <v>0</v>
      </c>
      <c r="O45" s="6"/>
      <c r="P45" s="16" t="n">
        <f aca="false">IF(B45="",0,H45+J45-L45-N45-N(O45))</f>
        <v>0</v>
      </c>
      <c r="Q45" s="14" t="n">
        <f aca="false">IF(C45="سعودي",M45*$D$11,IF(C45="غير سعودي",M45*$D$12,0))</f>
        <v>0</v>
      </c>
    </row>
    <row r="46" customFormat="false" ht="15" hidden="false" customHeight="false" outlineLevel="0" collapsed="false">
      <c r="A46" s="10" t="n">
        <v>30</v>
      </c>
      <c r="B46" s="11"/>
      <c r="C46" s="11"/>
      <c r="D46" s="6"/>
      <c r="E46" s="6"/>
      <c r="F46" s="6"/>
      <c r="G46" s="6"/>
      <c r="H46" s="12" t="n">
        <f aca="false">N(D46)+N(E46)+N(F46)+N(G46)</f>
        <v>0</v>
      </c>
      <c r="I46" s="13"/>
      <c r="J46" s="14" t="n">
        <f aca="false">IF(AND($D$6&gt;0,$D$7&gt;0),N(I46)*N(D46)/$D$6/$D$7*$D$8,0)</f>
        <v>0</v>
      </c>
      <c r="K46" s="13"/>
      <c r="L46" s="14" t="n">
        <f aca="false">IF($D$6&gt;0,H46/$D$6*N(K46),0)</f>
        <v>0</v>
      </c>
      <c r="M46" s="15" t="n">
        <f aca="false">MIN(N(D46)+N(E46),$D$13)</f>
        <v>0</v>
      </c>
      <c r="N46" s="14" t="n">
        <f aca="false">IF(C46="سعودي",M46*$D$9,IF(C46="غير سعودي",M46*$D$10,0))</f>
        <v>0</v>
      </c>
      <c r="O46" s="6"/>
      <c r="P46" s="16" t="n">
        <f aca="false">IF(B46="",0,H46+J46-L46-N46-N(O46))</f>
        <v>0</v>
      </c>
      <c r="Q46" s="14" t="n">
        <f aca="false">IF(C46="سعودي",M46*$D$11,IF(C46="غير سعودي",M46*$D$12,0))</f>
        <v>0</v>
      </c>
    </row>
    <row r="47" customFormat="false" ht="15" hidden="false" customHeight="false" outlineLevel="0" collapsed="false">
      <c r="A47" s="17"/>
      <c r="B47" s="18" t="s">
        <v>37</v>
      </c>
      <c r="C47" s="18" t="n">
        <f aca="false">COUNTA(B17:B46)</f>
        <v>5</v>
      </c>
      <c r="D47" s="19" t="n">
        <f aca="false">SUM(D17:D46)</f>
        <v>32000</v>
      </c>
      <c r="E47" s="19" t="n">
        <f aca="false">SUM(E17:E46)</f>
        <v>8000</v>
      </c>
      <c r="F47" s="19" t="n">
        <f aca="false">SUM(F17:F46)</f>
        <v>3200</v>
      </c>
      <c r="G47" s="19" t="n">
        <f aca="false">SUM(G17:G46)</f>
        <v>500</v>
      </c>
      <c r="H47" s="19" t="n">
        <f aca="false">SUM(H17:H46)</f>
        <v>43700</v>
      </c>
      <c r="I47" s="20" t="n">
        <f aca="false">SUM(I17:I46)</f>
        <v>38</v>
      </c>
      <c r="J47" s="19" t="n">
        <f aca="false">SUM(J17:J46)</f>
        <v>1237.5</v>
      </c>
      <c r="K47" s="20" t="n">
        <f aca="false">SUM(K17:K46)</f>
        <v>3</v>
      </c>
      <c r="L47" s="19" t="n">
        <f aca="false">SUM(L17:L46)</f>
        <v>646.666666666667</v>
      </c>
      <c r="M47" s="19" t="n">
        <f aca="false">SUM(M17:M46)</f>
        <v>40000</v>
      </c>
      <c r="N47" s="19" t="n">
        <f aca="false">SUM(N17:N46)</f>
        <v>2985.9375</v>
      </c>
      <c r="O47" s="19" t="n">
        <f aca="false">SUM(O17:O46)</f>
        <v>550</v>
      </c>
      <c r="P47" s="19" t="n">
        <f aca="false">SUM(P17:P46)</f>
        <v>40754.8958333333</v>
      </c>
      <c r="Q47" s="19" t="n">
        <f aca="false">SUM(Q17:Q46)</f>
        <v>3785.9375</v>
      </c>
    </row>
    <row r="49" customFormat="false" ht="15" hidden="false" customHeight="true" outlineLevel="0" collapsed="false">
      <c r="A49" s="21" t="s">
        <v>38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customFormat="false" ht="15" hidden="false" customHeight="true" outlineLevel="0" collapsed="false">
      <c r="A50" s="21" t="s">
        <v>39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</sheetData>
  <sheetProtection sheet="true" formatCells="false" formatColumns="false" formatRows="false" sort="false" autoFilter="false"/>
  <mergeCells count="15">
    <mergeCell ref="A1:Q1"/>
    <mergeCell ref="A2:Q2"/>
    <mergeCell ref="A4:H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5:Q15"/>
    <mergeCell ref="A49:Q49"/>
    <mergeCell ref="A50:Q50"/>
  </mergeCells>
  <conditionalFormatting sqref="P17:P46">
    <cfRule type="expression" priority="2" aboveAverage="0" equalAverage="0" bottom="0" percent="0" rank="0" text="" dxfId="0">
      <formula>P17&lt;0</formula>
    </cfRule>
  </conditionalFormatting>
  <dataValidations count="6">
    <dataValidation allowBlank="true" error="أدخل تاريخًا صحيحًا" errorStyle="stop" errorTitle="Sheetaky" operator="greaterThan" showDropDown="false" showErrorMessage="true" showInputMessage="false" sqref="D5" type="date">
      <formula1>1</formula1>
      <formula2>0</formula2>
    </dataValidation>
    <dataValidation allowBlank="true" error="أدخل رقمًا بين 0 و 0.5" errorStyle="stop" errorTitle="Sheetaky" operator="between" showDropDown="false" showErrorMessage="true" showInputMessage="false" sqref="D9:D12" type="decimal">
      <formula1>0</formula1>
      <formula2>0.5</formula2>
    </dataValidation>
    <dataValidation allowBlank="true" error="اختر قيمة من القائمة" errorStyle="stop" errorTitle="Sheetaky" operator="between" showDropDown="false" showErrorMessage="true" showInputMessage="false" sqref="C17:C46" type="list">
      <formula1>"سعودي,غير سعودي"</formula1>
      <formula2>0</formula2>
    </dataValidation>
    <dataValidation allowBlank="true" error="أدخل رقمًا بين 0 و 1000000000.0" errorStyle="stop" errorTitle="Sheetaky" operator="between" showDropDown="false" showErrorMessage="true" showInputMessage="false" sqref="D17:G46" type="decimal">
      <formula1>0</formula1>
      <formula2>1000000000</formula2>
    </dataValidation>
    <dataValidation allowBlank="true" error="أدخل رقمًا بين 0 و 300" errorStyle="stop" errorTitle="Sheetaky" operator="between" showDropDown="false" showErrorMessage="true" showInputMessage="false" sqref="I17:I46" type="decimal">
      <formula1>0</formula1>
      <formula2>300</formula2>
    </dataValidation>
    <dataValidation allowBlank="true" error="أدخل رقمًا بين 0 و 31" errorStyle="stop" errorTitle="Sheetaky" operator="between" showDropDown="false" showErrorMessage="true" showInputMessage="false" sqref="K17:K46" type="decimal">
      <formula1>0</formula1>
      <formula2>31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40</v>
      </c>
      <c r="B1" s="1"/>
    </row>
    <row r="2" customFormat="false" ht="18" hidden="false" customHeight="true" outlineLevel="0" collapsed="false">
      <c r="A2" s="2" t="s">
        <v>41</v>
      </c>
      <c r="B2" s="2"/>
    </row>
    <row r="4" customFormat="false" ht="21.75" hidden="false" customHeight="true" outlineLevel="0" collapsed="false">
      <c r="A4" s="3" t="s">
        <v>42</v>
      </c>
      <c r="B4" s="3"/>
    </row>
    <row r="5" customFormat="false" ht="30" hidden="false" customHeight="true" outlineLevel="0" collapsed="false">
      <c r="A5" s="22" t="s">
        <v>43</v>
      </c>
      <c r="B5" s="22"/>
    </row>
    <row r="7" customFormat="false" ht="21.75" hidden="false" customHeight="true" outlineLevel="0" collapsed="false">
      <c r="A7" s="3" t="s">
        <v>44</v>
      </c>
      <c r="B7" s="3"/>
    </row>
    <row r="8" customFormat="false" ht="19.5" hidden="false" customHeight="true" outlineLevel="0" collapsed="false">
      <c r="A8" s="23" t="n">
        <v>1</v>
      </c>
      <c r="B8" s="24" t="s">
        <v>45</v>
      </c>
    </row>
    <row r="9" customFormat="false" ht="19.5" hidden="false" customHeight="true" outlineLevel="0" collapsed="false">
      <c r="A9" s="23" t="n">
        <v>2</v>
      </c>
      <c r="B9" s="24" t="s">
        <v>46</v>
      </c>
    </row>
    <row r="10" customFormat="false" ht="19.5" hidden="false" customHeight="true" outlineLevel="0" collapsed="false">
      <c r="A10" s="23" t="n">
        <v>3</v>
      </c>
      <c r="B10" s="24" t="s">
        <v>47</v>
      </c>
    </row>
    <row r="11" customFormat="false" ht="19.5" hidden="false" customHeight="true" outlineLevel="0" collapsed="false">
      <c r="A11" s="23" t="n">
        <v>4</v>
      </c>
      <c r="B11" s="24" t="s">
        <v>48</v>
      </c>
    </row>
    <row r="13" customFormat="false" ht="21.75" hidden="false" customHeight="true" outlineLevel="0" collapsed="false">
      <c r="A13" s="3" t="s">
        <v>49</v>
      </c>
      <c r="B13" s="3"/>
    </row>
    <row r="14" customFormat="false" ht="15" hidden="false" customHeight="false" outlineLevel="0" collapsed="false">
      <c r="A14" s="25"/>
      <c r="B14" s="24" t="s">
        <v>50</v>
      </c>
    </row>
    <row r="15" customFormat="false" ht="15" hidden="false" customHeight="false" outlineLevel="0" collapsed="false">
      <c r="A15" s="26"/>
      <c r="B15" s="24" t="s">
        <v>51</v>
      </c>
    </row>
    <row r="16" customFormat="false" ht="15" hidden="false" customHeight="false" outlineLevel="0" collapsed="false">
      <c r="A16" s="27"/>
      <c r="B16" s="24" t="s">
        <v>52</v>
      </c>
    </row>
    <row r="18" customFormat="false" ht="21.75" hidden="false" customHeight="true" outlineLevel="0" collapsed="false">
      <c r="A18" s="3" t="s">
        <v>53</v>
      </c>
      <c r="B18" s="3"/>
    </row>
    <row r="19" customFormat="false" ht="19.5" hidden="false" customHeight="true" outlineLevel="0" collapsed="false">
      <c r="A19" s="28" t="s">
        <v>54</v>
      </c>
      <c r="B19" s="29" t="s">
        <v>55</v>
      </c>
    </row>
    <row r="20" customFormat="false" ht="19.5" hidden="false" customHeight="true" outlineLevel="0" collapsed="false">
      <c r="A20" s="28" t="s">
        <v>54</v>
      </c>
      <c r="B20" s="29" t="s">
        <v>56</v>
      </c>
    </row>
    <row r="21" customFormat="false" ht="19.5" hidden="false" customHeight="true" outlineLevel="0" collapsed="false">
      <c r="A21" s="28" t="s">
        <v>54</v>
      </c>
      <c r="B21" s="29" t="s">
        <v>57</v>
      </c>
    </row>
    <row r="22" customFormat="false" ht="19.5" hidden="false" customHeight="true" outlineLevel="0" collapsed="false">
      <c r="A22" s="28" t="s">
        <v>54</v>
      </c>
      <c r="B22" s="29" t="s">
        <v>58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2026-10-22T18:52:42Z</dcterms:created>
  <dc:creator>Sheetaky.com</dc:creator>
  <dc:description/>
  <dc:language>en-US</dc:language>
  <cp:lastModifiedBy/>
  <dcterms:modified xsi:type="dcterms:W3CDTF">2026-10-22T18:52:42Z</dcterms:modified>
  <cp:revision>0</cp:revision>
  <dc:subject/>
  <dc:title>PAY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