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القرض" sheetId="1" state="visible" r:id="rId3"/>
    <sheet name="دليل الاستخدام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<sst xmlns="http://schemas.openxmlformats.org/spreadsheetml/2006/main" count="47" uniqueCount="44">
  <si>
    <t xml:space="preserve">حاسبة القرض وجدول الأقساط (متناقص وثابت)</t>
  </si>
  <si>
    <t xml:space="preserve">القسط الشهري وإجمالي الفوائد والنسبة السنوية الفعلية مع جدول سداد كامل</t>
  </si>
  <si>
    <t xml:space="preserve">بيانات القرض</t>
  </si>
  <si>
    <t xml:space="preserve">مبلغ القرض</t>
  </si>
  <si>
    <t xml:space="preserve">نسبة الفائدة السنوية</t>
  </si>
  <si>
    <t xml:space="preserve">المدة بالسنوات</t>
  </si>
  <si>
    <t xml:space="preserve">سنة</t>
  </si>
  <si>
    <t xml:space="preserve">طريقة الفائدة</t>
  </si>
  <si>
    <t xml:space="preserve">ثابتة (Flat)</t>
  </si>
  <si>
    <t xml:space="preserve">تاريخ أول قسط</t>
  </si>
  <si>
    <t xml:space="preserve">النتائج</t>
  </si>
  <si>
    <t xml:space="preserve">عدد الأقساط</t>
  </si>
  <si>
    <t xml:space="preserve">القسط الشهري</t>
  </si>
  <si>
    <t xml:space="preserve">إجمالي المدفوع</t>
  </si>
  <si>
    <t xml:space="preserve">إجمالي الفوائد</t>
  </si>
  <si>
    <t xml:space="preserve">النسبة السنوية الفعلية (APR)</t>
  </si>
  <si>
    <t xml:space="preserve">في الفائدة الثابتة تُحسب الفائدة على كامل المبلغ طوال المدة، لذلك تكون النسبة الفعلية (APR) أعلى من النسبة المعلنة.</t>
  </si>
  <si>
    <t xml:space="preserve">جدول السداد</t>
  </si>
  <si>
    <t xml:space="preserve">#</t>
  </si>
  <si>
    <t xml:space="preserve">التاريخ</t>
  </si>
  <si>
    <t xml:space="preserve">الرصيد أول المدة</t>
  </si>
  <si>
    <t xml:space="preserve">القسط</t>
  </si>
  <si>
    <t xml:space="preserve">الفائدة</t>
  </si>
  <si>
    <t xml:space="preserve">أصل الدين</t>
  </si>
  <si>
    <t xml:space="preserve">الرصيد آخر المدة</t>
  </si>
  <si>
    <t xml:space="preserve">دليل استخدام: حاسبة القرض وجدول الأقساط (متناقص وثابت)</t>
  </si>
  <si>
    <t xml:space="preserve">Sheetaky.com · شيتات إكسل جاهزة بالعربي والإنجليزي</t>
  </si>
  <si>
    <t xml:space="preserve">ما هذا الشيت؟</t>
  </si>
  <si>
    <t xml:space="preserve">يحسب الشيت القسط الشهري لأي قرض شخصي أو تمويل بطريقتين: الفائدة المتناقصة (على الرصيد المتبقي) والفائدة الثابتة (Flat) الشائعة في التمويل الشخصي، ويعرض إجمالي الفوائد والنسبة السنوية الفعلية وجدول سداد حتى 30 سنة.</t>
  </si>
  <si>
    <t xml:space="preserve">خطوات الاستخدام</t>
  </si>
  <si>
    <t xml:space="preserve">اكتب مبلغ القرض ونسبة الفائدة السنوية والمدة بالسنوات.</t>
  </si>
  <si>
    <t xml:space="preserve">اختر طريقة الفائدة: متناقصة أو ثابتة (اسأل البنك عن نوع النسبة المعلنة).</t>
  </si>
  <si>
    <t xml:space="preserve">اكتب تاريخ أول قسط لتظهر تواريخ الأقساط في الجدول.</t>
  </si>
  <si>
    <t xml:space="preserve">قارن بين الطريقتين بتغيير القائمة فقط، وانظر الفرق في إجمالي الفوائد والنسبة الفعلية.</t>
  </si>
  <si>
    <t xml:space="preserve">دليل الألوان</t>
  </si>
  <si>
    <t xml:space="preserve">خلية إدخال: اكتب أو اختر قيمتك هنا (خط أزرق على خلفية صفراء).</t>
  </si>
  <si>
    <t xml:space="preserve">خلية محسوبة: معادلة تلقائية، محمية من المسح بالخطأ.</t>
  </si>
  <si>
    <t xml:space="preserve">عناوين الجداول والأقسام.</t>
  </si>
  <si>
    <t xml:space="preserve">ملاحظات مهمة</t>
  </si>
  <si>
    <t xml:space="preserve">•</t>
  </si>
  <si>
    <t xml:space="preserve">النتائج تقريبية للمقارنة والتخطيط، والمرجع النهائي هو عقد التمويل وجدول البنك (قد توجد رسوم إدارية أو تأمين).</t>
  </si>
  <si>
    <t xml:space="preserve">الأوراق محمية بدون كلمة مرور لحماية المعادلات. لإلغاء الحماية: مراجعة ← إلغاء حماية الورقة.</t>
  </si>
  <si>
    <t xml:space="preserve">البيانات الموجودة مثال توضيحي، امسحها واكتب بياناتك في الخلايا الصفراء فقط.</t>
  </si>
  <si>
    <t xml:space="preserve">المزيد من الشيتات المجانية بالعربي والإنجليزي على Sheetaky.com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</si>
</sst>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"/>
    <numFmt numFmtId="166" formatCode="0.00%"/>
    <numFmt numFmtId="167" formatCode="0.0"/>
    <numFmt numFmtId="168" formatCode="yyyy\-mm\-dd"/>
    <numFmt numFmtId="169" formatCode="#,##0.0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9"/>
      <color rgb="FFFFFFFF"/>
      <name val="Arial"/>
      <family val="0"/>
      <charset val="1"/>
    </font>
    <font>
      <b val="true"/>
      <sz val="11"/>
      <color rgb="FF0F4527"/>
      <name val="Arial"/>
      <family val="0"/>
      <charset val="1"/>
    </font>
    <font>
      <b val="true"/>
      <sz val="10"/>
      <color rgb="FF1F2A24"/>
      <name val="Arial"/>
      <family val="0"/>
      <charset val="1"/>
    </font>
    <font>
      <sz val="10"/>
      <color rgb="FF1F4FB5"/>
      <name val="Arial"/>
      <family val="0"/>
      <charset val="1"/>
    </font>
    <font>
      <sz val="9"/>
      <color rgb="FF5A665F"/>
      <name val="Arial"/>
      <family val="0"/>
      <charset val="1"/>
    </font>
    <font>
      <sz val="10"/>
      <color rgb="FF1F2A24"/>
      <name val="Arial"/>
      <family val="0"/>
      <charset val="1"/>
    </font>
    <font>
      <i val="true"/>
      <sz val="9"/>
      <color rgb="FF5A665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E8A317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7603A"/>
        <bgColor rgb="FF0F4527"/>
      </patternFill>
    </fill>
    <fill>
      <patternFill patternType="solid">
        <fgColor rgb="FF0F4527"/>
        <bgColor rgb="FF17603A"/>
      </patternFill>
    </fill>
    <fill>
      <patternFill patternType="solid">
        <fgColor rgb="FFEEF3EF"/>
        <bgColor rgb="FFE8F1EA"/>
      </patternFill>
    </fill>
    <fill>
      <patternFill patternType="solid">
        <fgColor rgb="FFFFF6DD"/>
        <bgColor rgb="FFEEF3EF"/>
      </patternFill>
    </fill>
    <fill>
      <patternFill patternType="solid">
        <fgColor rgb="FFE8F1EA"/>
        <bgColor rgb="FFEEF3E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9CFC9"/>
      </left>
      <right style="thin">
        <color rgb="FFC9CFC9"/>
      </right>
      <top style="thin">
        <color rgb="FFC9CFC9"/>
      </top>
      <bottom style="thin">
        <color rgb="FFC9CFC9"/>
      </bottom>
      <diagonal/>
    </border>
    <border diagonalUp="false" diagonalDown="false">
      <left style="thin">
        <color rgb="FFC9CFC9"/>
      </left>
      <right/>
      <top style="thin">
        <color rgb="FFC9CFC9"/>
      </top>
      <bottom style="thin">
        <color rgb="FFC9CFC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6" fillId="4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7" fillId="0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5" fontId="8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6" fontId="8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7" fontId="8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4" fontId="8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8" fontId="8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5" fontId="10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9" fontId="7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9" fontId="10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6" fontId="7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11" fillId="0" borderId="0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8" fontId="10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10" fillId="0" borderId="2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2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0" fillId="0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8" fillId="5" borderId="1" xfId="0" applyFont="true" applyBorder="true" applyAlignment="true" applyProtection="true">
      <alignment horizontal="right" vertical="center" textRotation="0" wrapText="true" indent="0" shrinkToFit="false" readingOrder="2"/>
      <protection locked="false" hidden="false"/>
    </xf>
    <xf numFmtId="164" fontId="10" fillId="6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0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3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  <xf numFmtId="164" fontId="10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7603A"/>
      <rgbColor rgb="FF000080"/>
      <rgbColor rgb="FF808000"/>
      <rgbColor rgb="FF800080"/>
      <rgbColor rgb="FF008080"/>
      <rgbColor rgb="FFC9CFC9"/>
      <rgbColor rgb="FF808080"/>
      <rgbColor rgb="FF9999FF"/>
      <rgbColor rgb="FF993366"/>
      <rgbColor rgb="FFFFF6DD"/>
      <rgbColor rgb="FFE8F1EA"/>
      <rgbColor rgb="FF660066"/>
      <rgbColor rgb="FFFF8080"/>
      <rgbColor rgb="FF1F4FB5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3E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E8A317"/>
      <rgbColor rgb="FFFF6600"/>
      <rgbColor rgb="FF5A665F"/>
      <rgbColor rgb="FF969696"/>
      <rgbColor rgb="FF003366"/>
      <rgbColor rgb="FF339966"/>
      <rgbColor rgb="FF0F4527"/>
      <rgbColor rgb="FF333300"/>
      <rgbColor rgb="FF993300"/>
      <rgbColor rgb="FF993366"/>
      <rgbColor rgb="FF333399"/>
      <rgbColor rgb="FF1F2A2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80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pane xSplit="0" ySplit="20" topLeftCell="A21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13"/>
    <col collapsed="false" customWidth="true" hidden="false" outlineLevel="0" max="3" min="3" style="0" width="15"/>
    <col collapsed="false" customWidth="true" hidden="false" outlineLevel="0" max="6" min="4" style="0" width="14"/>
    <col collapsed="false" customWidth="true" hidden="false" outlineLevel="0" max="7" min="7" style="0" width="15"/>
  </cols>
  <sheetData>
    <row r="1" customFormat="false" ht="36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4" customFormat="false" ht="21.75" hidden="false" customHeight="true" outlineLevel="0" collapsed="false">
      <c r="A4" s="3" t="s">
        <v>2</v>
      </c>
      <c r="B4" s="3"/>
      <c r="C4" s="3"/>
      <c r="D4" s="3"/>
    </row>
    <row r="5" customFormat="false" ht="15" hidden="false" customHeight="true" outlineLevel="0" collapsed="false">
      <c r="A5" s="4" t="s">
        <v>3</v>
      </c>
      <c r="B5" s="4"/>
      <c r="C5" s="5" t="n">
        <v>150000</v>
      </c>
      <c r="D5" s="6"/>
    </row>
    <row r="6" customFormat="false" ht="15" hidden="false" customHeight="true" outlineLevel="0" collapsed="false">
      <c r="A6" s="4" t="s">
        <v>4</v>
      </c>
      <c r="B6" s="4"/>
      <c r="C6" s="7" t="n">
        <v>0.045</v>
      </c>
      <c r="D6" s="6"/>
    </row>
    <row r="7" customFormat="false" ht="15" hidden="false" customHeight="true" outlineLevel="0" collapsed="false">
      <c r="A7" s="4" t="s">
        <v>5</v>
      </c>
      <c r="B7" s="4"/>
      <c r="C7" s="8" t="n">
        <v>5</v>
      </c>
      <c r="D7" s="6" t="s">
        <v>6</v>
      </c>
    </row>
    <row r="8" customFormat="false" ht="15" hidden="false" customHeight="true" outlineLevel="0" collapsed="false">
      <c r="A8" s="4" t="s">
        <v>7</v>
      </c>
      <c r="B8" s="4"/>
      <c r="C8" s="9" t="s">
        <v>8</v>
      </c>
      <c r="D8" s="6"/>
    </row>
    <row r="9" customFormat="false" ht="15" hidden="false" customHeight="true" outlineLevel="0" collapsed="false">
      <c r="A9" s="4" t="s">
        <v>9</v>
      </c>
      <c r="B9" s="4"/>
      <c r="C9" s="10" t="n">
        <v>46353</v>
      </c>
      <c r="D9" s="6"/>
    </row>
    <row r="11" customFormat="false" ht="21.75" hidden="false" customHeight="true" outlineLevel="0" collapsed="false">
      <c r="A11" s="3" t="s">
        <v>10</v>
      </c>
      <c r="B11" s="3"/>
      <c r="C11" s="3"/>
      <c r="D11" s="3"/>
    </row>
    <row r="12" customFormat="false" ht="15" hidden="false" customHeight="true" outlineLevel="0" collapsed="false">
      <c r="A12" s="4" t="s">
        <v>11</v>
      </c>
      <c r="B12" s="4"/>
      <c r="C12" s="11" t="n">
        <f aca="false">ROUND($C$7*12,0)</f>
        <v>60</v>
      </c>
      <c r="D12" s="6"/>
    </row>
    <row r="13" customFormat="false" ht="15" hidden="false" customHeight="true" outlineLevel="0" collapsed="false">
      <c r="A13" s="4" t="s">
        <v>12</v>
      </c>
      <c r="B13" s="4"/>
      <c r="C13" s="12" t="n">
        <f aca="false">IF($C$12&lt;=0,0,IF($C$8="ثابتة (Flat)",($C$5+$C$5*$C$6*$C$7)/$C$12,IF($C$6=0,$C$5/$C$12,PMT($C$6/12,$C$12,-$C$5))))</f>
        <v>3062.5</v>
      </c>
      <c r="D13" s="6"/>
    </row>
    <row r="14" customFormat="false" ht="15" hidden="false" customHeight="true" outlineLevel="0" collapsed="false">
      <c r="A14" s="4" t="s">
        <v>13</v>
      </c>
      <c r="B14" s="4"/>
      <c r="C14" s="13" t="n">
        <f aca="false">$C$13*$C$12</f>
        <v>183750</v>
      </c>
      <c r="D14" s="6"/>
    </row>
    <row r="15" customFormat="false" ht="15" hidden="false" customHeight="true" outlineLevel="0" collapsed="false">
      <c r="A15" s="4" t="s">
        <v>14</v>
      </c>
      <c r="B15" s="4"/>
      <c r="C15" s="12" t="n">
        <f aca="false">$C$14-$C$5</f>
        <v>33750</v>
      </c>
      <c r="D15" s="6"/>
    </row>
    <row r="16" customFormat="false" ht="15" hidden="false" customHeight="true" outlineLevel="0" collapsed="false">
      <c r="A16" s="4" t="s">
        <v>15</v>
      </c>
      <c r="B16" s="4"/>
      <c r="C16" s="14" t="n">
        <f aca="false">IF(OR($C$12&lt;=0,$C$15&lt;=0),0,RATE($C$12,-$C$13,$C$5)*12)</f>
        <v>0.0829249424758777</v>
      </c>
      <c r="D16" s="6"/>
    </row>
    <row r="17" customFormat="false" ht="15" hidden="false" customHeight="true" outlineLevel="0" collapsed="false">
      <c r="A17" s="15" t="s">
        <v>16</v>
      </c>
      <c r="B17" s="15"/>
      <c r="C17" s="15"/>
      <c r="D17" s="15"/>
      <c r="E17" s="15"/>
      <c r="F17" s="15"/>
      <c r="G17" s="15"/>
    </row>
    <row r="19" customFormat="false" ht="21.75" hidden="false" customHeight="true" outlineLevel="0" collapsed="false">
      <c r="A19" s="3" t="s">
        <v>17</v>
      </c>
      <c r="B19" s="3"/>
      <c r="C19" s="3"/>
      <c r="D19" s="3"/>
      <c r="E19" s="3"/>
      <c r="F19" s="3"/>
      <c r="G19" s="3"/>
    </row>
    <row r="20" customFormat="false" ht="31.5" hidden="false" customHeight="true" outlineLevel="0" collapsed="false">
      <c r="A20" s="16" t="s">
        <v>18</v>
      </c>
      <c r="B20" s="16" t="s">
        <v>19</v>
      </c>
      <c r="C20" s="16" t="s">
        <v>20</v>
      </c>
      <c r="D20" s="16" t="s">
        <v>21</v>
      </c>
      <c r="E20" s="16" t="s">
        <v>22</v>
      </c>
      <c r="F20" s="16" t="s">
        <v>23</v>
      </c>
      <c r="G20" s="16" t="s">
        <v>24</v>
      </c>
    </row>
    <row r="21" customFormat="false" ht="15" hidden="false" customHeight="false" outlineLevel="0" collapsed="false">
      <c r="A21" s="17" t="n">
        <v>1</v>
      </c>
      <c r="B21" s="18" t="n">
        <f aca="false">IF($A21&lt;=$C$12,EDATE($C$9,$A21-1),"")</f>
        <v>46353</v>
      </c>
      <c r="C21" s="13" t="n">
        <f aca="false">IF($A21&lt;=$C$12,$C$5,"")</f>
        <v>150000</v>
      </c>
      <c r="D21" s="13" t="n">
        <f aca="false">IF($A21&lt;=$C$12,$C$13,"")</f>
        <v>3062.5</v>
      </c>
      <c r="E21" s="13" t="n">
        <f aca="false">IF($A21&lt;=$C$12,IF($C$8="ثابتة (Flat)",$C$15/$C$12,C21*$C$6/12),"")</f>
        <v>562.5</v>
      </c>
      <c r="F21" s="13" t="n">
        <f aca="false">IF($A21&lt;=$C$12,D21-E21,"")</f>
        <v>2500</v>
      </c>
      <c r="G21" s="13" t="n">
        <f aca="false">IF($A21&lt;=$C$12,IF($A21=$C$12,0,ROUND(C21-F21,2)),"")</f>
        <v>147500</v>
      </c>
    </row>
    <row r="22" customFormat="false" ht="15" hidden="false" customHeight="false" outlineLevel="0" collapsed="false">
      <c r="A22" s="17" t="n">
        <v>2</v>
      </c>
      <c r="B22" s="18" t="n">
        <f aca="false">IF($A22&lt;=$C$12,EDATE($C$9,$A22-1),"")</f>
        <v>46383</v>
      </c>
      <c r="C22" s="13" t="n">
        <f aca="false">IF($A22&lt;=$C$12,G21,"")</f>
        <v>147500</v>
      </c>
      <c r="D22" s="13" t="n">
        <f aca="false">IF($A22&lt;=$C$12,$C$13,"")</f>
        <v>3062.5</v>
      </c>
      <c r="E22" s="13" t="n">
        <f aca="false">IF($A22&lt;=$C$12,IF($C$8="ثابتة (Flat)",$C$15/$C$12,C22*$C$6/12),"")</f>
        <v>562.5</v>
      </c>
      <c r="F22" s="13" t="n">
        <f aca="false">IF($A22&lt;=$C$12,D22-E22,"")</f>
        <v>2500</v>
      </c>
      <c r="G22" s="13" t="n">
        <f aca="false">IF($A22&lt;=$C$12,IF($A22=$C$12,0,ROUND(C22-F22,2)),"")</f>
        <v>145000</v>
      </c>
    </row>
    <row r="23" customFormat="false" ht="15" hidden="false" customHeight="false" outlineLevel="0" collapsed="false">
      <c r="A23" s="17" t="n">
        <v>3</v>
      </c>
      <c r="B23" s="18" t="n">
        <f aca="false">IF($A23&lt;=$C$12,EDATE($C$9,$A23-1),"")</f>
        <v>46414</v>
      </c>
      <c r="C23" s="13" t="n">
        <f aca="false">IF($A23&lt;=$C$12,G22,"")</f>
        <v>145000</v>
      </c>
      <c r="D23" s="13" t="n">
        <f aca="false">IF($A23&lt;=$C$12,$C$13,"")</f>
        <v>3062.5</v>
      </c>
      <c r="E23" s="13" t="n">
        <f aca="false">IF($A23&lt;=$C$12,IF($C$8="ثابتة (Flat)",$C$15/$C$12,C23*$C$6/12),"")</f>
        <v>562.5</v>
      </c>
      <c r="F23" s="13" t="n">
        <f aca="false">IF($A23&lt;=$C$12,D23-E23,"")</f>
        <v>2500</v>
      </c>
      <c r="G23" s="13" t="n">
        <f aca="false">IF($A23&lt;=$C$12,IF($A23=$C$12,0,ROUND(C23-F23,2)),"")</f>
        <v>142500</v>
      </c>
    </row>
    <row r="24" customFormat="false" ht="15" hidden="false" customHeight="false" outlineLevel="0" collapsed="false">
      <c r="A24" s="17" t="n">
        <v>4</v>
      </c>
      <c r="B24" s="18" t="n">
        <f aca="false">IF($A24&lt;=$C$12,EDATE($C$9,$A24-1),"")</f>
        <v>46445</v>
      </c>
      <c r="C24" s="13" t="n">
        <f aca="false">IF($A24&lt;=$C$12,G23,"")</f>
        <v>142500</v>
      </c>
      <c r="D24" s="13" t="n">
        <f aca="false">IF($A24&lt;=$C$12,$C$13,"")</f>
        <v>3062.5</v>
      </c>
      <c r="E24" s="13" t="n">
        <f aca="false">IF($A24&lt;=$C$12,IF($C$8="ثابتة (Flat)",$C$15/$C$12,C24*$C$6/12),"")</f>
        <v>562.5</v>
      </c>
      <c r="F24" s="13" t="n">
        <f aca="false">IF($A24&lt;=$C$12,D24-E24,"")</f>
        <v>2500</v>
      </c>
      <c r="G24" s="13" t="n">
        <f aca="false">IF($A24&lt;=$C$12,IF($A24=$C$12,0,ROUND(C24-F24,2)),"")</f>
        <v>140000</v>
      </c>
    </row>
    <row r="25" customFormat="false" ht="15" hidden="false" customHeight="false" outlineLevel="0" collapsed="false">
      <c r="A25" s="17" t="n">
        <v>5</v>
      </c>
      <c r="B25" s="18" t="n">
        <f aca="false">IF($A25&lt;=$C$12,EDATE($C$9,$A25-1),"")</f>
        <v>46473</v>
      </c>
      <c r="C25" s="13" t="n">
        <f aca="false">IF($A25&lt;=$C$12,G24,"")</f>
        <v>140000</v>
      </c>
      <c r="D25" s="13" t="n">
        <f aca="false">IF($A25&lt;=$C$12,$C$13,"")</f>
        <v>3062.5</v>
      </c>
      <c r="E25" s="13" t="n">
        <f aca="false">IF($A25&lt;=$C$12,IF($C$8="ثابتة (Flat)",$C$15/$C$12,C25*$C$6/12),"")</f>
        <v>562.5</v>
      </c>
      <c r="F25" s="13" t="n">
        <f aca="false">IF($A25&lt;=$C$12,D25-E25,"")</f>
        <v>2500</v>
      </c>
      <c r="G25" s="13" t="n">
        <f aca="false">IF($A25&lt;=$C$12,IF($A25=$C$12,0,ROUND(C25-F25,2)),"")</f>
        <v>137500</v>
      </c>
    </row>
    <row r="26" customFormat="false" ht="15" hidden="false" customHeight="false" outlineLevel="0" collapsed="false">
      <c r="A26" s="17" t="n">
        <v>6</v>
      </c>
      <c r="B26" s="18" t="n">
        <f aca="false">IF($A26&lt;=$C$12,EDATE($C$9,$A26-1),"")</f>
        <v>46504</v>
      </c>
      <c r="C26" s="13" t="n">
        <f aca="false">IF($A26&lt;=$C$12,G25,"")</f>
        <v>137500</v>
      </c>
      <c r="D26" s="13" t="n">
        <f aca="false">IF($A26&lt;=$C$12,$C$13,"")</f>
        <v>3062.5</v>
      </c>
      <c r="E26" s="13" t="n">
        <f aca="false">IF($A26&lt;=$C$12,IF($C$8="ثابتة (Flat)",$C$15/$C$12,C26*$C$6/12),"")</f>
        <v>562.5</v>
      </c>
      <c r="F26" s="13" t="n">
        <f aca="false">IF($A26&lt;=$C$12,D26-E26,"")</f>
        <v>2500</v>
      </c>
      <c r="G26" s="13" t="n">
        <f aca="false">IF($A26&lt;=$C$12,IF($A26=$C$12,0,ROUND(C26-F26,2)),"")</f>
        <v>135000</v>
      </c>
    </row>
    <row r="27" customFormat="false" ht="15" hidden="false" customHeight="false" outlineLevel="0" collapsed="false">
      <c r="A27" s="17" t="n">
        <v>7</v>
      </c>
      <c r="B27" s="18" t="n">
        <f aca="false">IF($A27&lt;=$C$12,EDATE($C$9,$A27-1),"")</f>
        <v>46534</v>
      </c>
      <c r="C27" s="13" t="n">
        <f aca="false">IF($A27&lt;=$C$12,G26,"")</f>
        <v>135000</v>
      </c>
      <c r="D27" s="13" t="n">
        <f aca="false">IF($A27&lt;=$C$12,$C$13,"")</f>
        <v>3062.5</v>
      </c>
      <c r="E27" s="13" t="n">
        <f aca="false">IF($A27&lt;=$C$12,IF($C$8="ثابتة (Flat)",$C$15/$C$12,C27*$C$6/12),"")</f>
        <v>562.5</v>
      </c>
      <c r="F27" s="13" t="n">
        <f aca="false">IF($A27&lt;=$C$12,D27-E27,"")</f>
        <v>2500</v>
      </c>
      <c r="G27" s="13" t="n">
        <f aca="false">IF($A27&lt;=$C$12,IF($A27=$C$12,0,ROUND(C27-F27,2)),"")</f>
        <v>132500</v>
      </c>
    </row>
    <row r="28" customFormat="false" ht="15" hidden="false" customHeight="false" outlineLevel="0" collapsed="false">
      <c r="A28" s="17" t="n">
        <v>8</v>
      </c>
      <c r="B28" s="18" t="n">
        <f aca="false">IF($A28&lt;=$C$12,EDATE($C$9,$A28-1),"")</f>
        <v>46565</v>
      </c>
      <c r="C28" s="13" t="n">
        <f aca="false">IF($A28&lt;=$C$12,G27,"")</f>
        <v>132500</v>
      </c>
      <c r="D28" s="13" t="n">
        <f aca="false">IF($A28&lt;=$C$12,$C$13,"")</f>
        <v>3062.5</v>
      </c>
      <c r="E28" s="13" t="n">
        <f aca="false">IF($A28&lt;=$C$12,IF($C$8="ثابتة (Flat)",$C$15/$C$12,C28*$C$6/12),"")</f>
        <v>562.5</v>
      </c>
      <c r="F28" s="13" t="n">
        <f aca="false">IF($A28&lt;=$C$12,D28-E28,"")</f>
        <v>2500</v>
      </c>
      <c r="G28" s="13" t="n">
        <f aca="false">IF($A28&lt;=$C$12,IF($A28=$C$12,0,ROUND(C28-F28,2)),"")</f>
        <v>130000</v>
      </c>
    </row>
    <row r="29" customFormat="false" ht="15" hidden="false" customHeight="false" outlineLevel="0" collapsed="false">
      <c r="A29" s="17" t="n">
        <v>9</v>
      </c>
      <c r="B29" s="18" t="n">
        <f aca="false">IF($A29&lt;=$C$12,EDATE($C$9,$A29-1),"")</f>
        <v>46595</v>
      </c>
      <c r="C29" s="13" t="n">
        <f aca="false">IF($A29&lt;=$C$12,G28,"")</f>
        <v>130000</v>
      </c>
      <c r="D29" s="13" t="n">
        <f aca="false">IF($A29&lt;=$C$12,$C$13,"")</f>
        <v>3062.5</v>
      </c>
      <c r="E29" s="13" t="n">
        <f aca="false">IF($A29&lt;=$C$12,IF($C$8="ثابتة (Flat)",$C$15/$C$12,C29*$C$6/12),"")</f>
        <v>562.5</v>
      </c>
      <c r="F29" s="13" t="n">
        <f aca="false">IF($A29&lt;=$C$12,D29-E29,"")</f>
        <v>2500</v>
      </c>
      <c r="G29" s="13" t="n">
        <f aca="false">IF($A29&lt;=$C$12,IF($A29=$C$12,0,ROUND(C29-F29,2)),"")</f>
        <v>127500</v>
      </c>
    </row>
    <row r="30" customFormat="false" ht="15" hidden="false" customHeight="false" outlineLevel="0" collapsed="false">
      <c r="A30" s="17" t="n">
        <v>10</v>
      </c>
      <c r="B30" s="18" t="n">
        <f aca="false">IF($A30&lt;=$C$12,EDATE($C$9,$A30-1),"")</f>
        <v>46626</v>
      </c>
      <c r="C30" s="13" t="n">
        <f aca="false">IF($A30&lt;=$C$12,G29,"")</f>
        <v>127500</v>
      </c>
      <c r="D30" s="13" t="n">
        <f aca="false">IF($A30&lt;=$C$12,$C$13,"")</f>
        <v>3062.5</v>
      </c>
      <c r="E30" s="13" t="n">
        <f aca="false">IF($A30&lt;=$C$12,IF($C$8="ثابتة (Flat)",$C$15/$C$12,C30*$C$6/12),"")</f>
        <v>562.5</v>
      </c>
      <c r="F30" s="13" t="n">
        <f aca="false">IF($A30&lt;=$C$12,D30-E30,"")</f>
        <v>2500</v>
      </c>
      <c r="G30" s="13" t="n">
        <f aca="false">IF($A30&lt;=$C$12,IF($A30=$C$12,0,ROUND(C30-F30,2)),"")</f>
        <v>125000</v>
      </c>
    </row>
    <row r="31" customFormat="false" ht="15" hidden="false" customHeight="false" outlineLevel="0" collapsed="false">
      <c r="A31" s="17" t="n">
        <v>11</v>
      </c>
      <c r="B31" s="18" t="n">
        <f aca="false">IF($A31&lt;=$C$12,EDATE($C$9,$A31-1),"")</f>
        <v>46657</v>
      </c>
      <c r="C31" s="13" t="n">
        <f aca="false">IF($A31&lt;=$C$12,G30,"")</f>
        <v>125000</v>
      </c>
      <c r="D31" s="13" t="n">
        <f aca="false">IF($A31&lt;=$C$12,$C$13,"")</f>
        <v>3062.5</v>
      </c>
      <c r="E31" s="13" t="n">
        <f aca="false">IF($A31&lt;=$C$12,IF($C$8="ثابتة (Flat)",$C$15/$C$12,C31*$C$6/12),"")</f>
        <v>562.5</v>
      </c>
      <c r="F31" s="13" t="n">
        <f aca="false">IF($A31&lt;=$C$12,D31-E31,"")</f>
        <v>2500</v>
      </c>
      <c r="G31" s="13" t="n">
        <f aca="false">IF($A31&lt;=$C$12,IF($A31=$C$12,0,ROUND(C31-F31,2)),"")</f>
        <v>122500</v>
      </c>
    </row>
    <row r="32" customFormat="false" ht="15" hidden="false" customHeight="false" outlineLevel="0" collapsed="false">
      <c r="A32" s="17" t="n">
        <v>12</v>
      </c>
      <c r="B32" s="18" t="n">
        <f aca="false">IF($A32&lt;=$C$12,EDATE($C$9,$A32-1),"")</f>
        <v>46687</v>
      </c>
      <c r="C32" s="13" t="n">
        <f aca="false">IF($A32&lt;=$C$12,G31,"")</f>
        <v>122500</v>
      </c>
      <c r="D32" s="13" t="n">
        <f aca="false">IF($A32&lt;=$C$12,$C$13,"")</f>
        <v>3062.5</v>
      </c>
      <c r="E32" s="13" t="n">
        <f aca="false">IF($A32&lt;=$C$12,IF($C$8="ثابتة (Flat)",$C$15/$C$12,C32*$C$6/12),"")</f>
        <v>562.5</v>
      </c>
      <c r="F32" s="13" t="n">
        <f aca="false">IF($A32&lt;=$C$12,D32-E32,"")</f>
        <v>2500</v>
      </c>
      <c r="G32" s="13" t="n">
        <f aca="false">IF($A32&lt;=$C$12,IF($A32=$C$12,0,ROUND(C32-F32,2)),"")</f>
        <v>120000</v>
      </c>
    </row>
    <row r="33" customFormat="false" ht="15" hidden="false" customHeight="false" outlineLevel="0" collapsed="false">
      <c r="A33" s="17" t="n">
        <v>13</v>
      </c>
      <c r="B33" s="18" t="n">
        <f aca="false">IF($A33&lt;=$C$12,EDATE($C$9,$A33-1),"")</f>
        <v>46718</v>
      </c>
      <c r="C33" s="13" t="n">
        <f aca="false">IF($A33&lt;=$C$12,G32,"")</f>
        <v>120000</v>
      </c>
      <c r="D33" s="13" t="n">
        <f aca="false">IF($A33&lt;=$C$12,$C$13,"")</f>
        <v>3062.5</v>
      </c>
      <c r="E33" s="13" t="n">
        <f aca="false">IF($A33&lt;=$C$12,IF($C$8="ثابتة (Flat)",$C$15/$C$12,C33*$C$6/12),"")</f>
        <v>562.5</v>
      </c>
      <c r="F33" s="13" t="n">
        <f aca="false">IF($A33&lt;=$C$12,D33-E33,"")</f>
        <v>2500</v>
      </c>
      <c r="G33" s="13" t="n">
        <f aca="false">IF($A33&lt;=$C$12,IF($A33=$C$12,0,ROUND(C33-F33,2)),"")</f>
        <v>117500</v>
      </c>
    </row>
    <row r="34" customFormat="false" ht="15" hidden="false" customHeight="false" outlineLevel="0" collapsed="false">
      <c r="A34" s="17" t="n">
        <v>14</v>
      </c>
      <c r="B34" s="18" t="n">
        <f aca="false">IF($A34&lt;=$C$12,EDATE($C$9,$A34-1),"")</f>
        <v>46748</v>
      </c>
      <c r="C34" s="13" t="n">
        <f aca="false">IF($A34&lt;=$C$12,G33,"")</f>
        <v>117500</v>
      </c>
      <c r="D34" s="13" t="n">
        <f aca="false">IF($A34&lt;=$C$12,$C$13,"")</f>
        <v>3062.5</v>
      </c>
      <c r="E34" s="13" t="n">
        <f aca="false">IF($A34&lt;=$C$12,IF($C$8="ثابتة (Flat)",$C$15/$C$12,C34*$C$6/12),"")</f>
        <v>562.5</v>
      </c>
      <c r="F34" s="13" t="n">
        <f aca="false">IF($A34&lt;=$C$12,D34-E34,"")</f>
        <v>2500</v>
      </c>
      <c r="G34" s="13" t="n">
        <f aca="false">IF($A34&lt;=$C$12,IF($A34=$C$12,0,ROUND(C34-F34,2)),"")</f>
        <v>115000</v>
      </c>
    </row>
    <row r="35" customFormat="false" ht="15" hidden="false" customHeight="false" outlineLevel="0" collapsed="false">
      <c r="A35" s="17" t="n">
        <v>15</v>
      </c>
      <c r="B35" s="18" t="n">
        <f aca="false">IF($A35&lt;=$C$12,EDATE($C$9,$A35-1),"")</f>
        <v>46779</v>
      </c>
      <c r="C35" s="13" t="n">
        <f aca="false">IF($A35&lt;=$C$12,G34,"")</f>
        <v>115000</v>
      </c>
      <c r="D35" s="13" t="n">
        <f aca="false">IF($A35&lt;=$C$12,$C$13,"")</f>
        <v>3062.5</v>
      </c>
      <c r="E35" s="13" t="n">
        <f aca="false">IF($A35&lt;=$C$12,IF($C$8="ثابتة (Flat)",$C$15/$C$12,C35*$C$6/12),"")</f>
        <v>562.5</v>
      </c>
      <c r="F35" s="13" t="n">
        <f aca="false">IF($A35&lt;=$C$12,D35-E35,"")</f>
        <v>2500</v>
      </c>
      <c r="G35" s="13" t="n">
        <f aca="false">IF($A35&lt;=$C$12,IF($A35=$C$12,0,ROUND(C35-F35,2)),"")</f>
        <v>112500</v>
      </c>
    </row>
    <row r="36" customFormat="false" ht="15" hidden="false" customHeight="false" outlineLevel="0" collapsed="false">
      <c r="A36" s="17" t="n">
        <v>16</v>
      </c>
      <c r="B36" s="18" t="n">
        <f aca="false">IF($A36&lt;=$C$12,EDATE($C$9,$A36-1),"")</f>
        <v>46810</v>
      </c>
      <c r="C36" s="13" t="n">
        <f aca="false">IF($A36&lt;=$C$12,G35,"")</f>
        <v>112500</v>
      </c>
      <c r="D36" s="13" t="n">
        <f aca="false">IF($A36&lt;=$C$12,$C$13,"")</f>
        <v>3062.5</v>
      </c>
      <c r="E36" s="13" t="n">
        <f aca="false">IF($A36&lt;=$C$12,IF($C$8="ثابتة (Flat)",$C$15/$C$12,C36*$C$6/12),"")</f>
        <v>562.5</v>
      </c>
      <c r="F36" s="13" t="n">
        <f aca="false">IF($A36&lt;=$C$12,D36-E36,"")</f>
        <v>2500</v>
      </c>
      <c r="G36" s="13" t="n">
        <f aca="false">IF($A36&lt;=$C$12,IF($A36=$C$12,0,ROUND(C36-F36,2)),"")</f>
        <v>110000</v>
      </c>
    </row>
    <row r="37" customFormat="false" ht="15" hidden="false" customHeight="false" outlineLevel="0" collapsed="false">
      <c r="A37" s="17" t="n">
        <v>17</v>
      </c>
      <c r="B37" s="18" t="n">
        <f aca="false">IF($A37&lt;=$C$12,EDATE($C$9,$A37-1),"")</f>
        <v>46839</v>
      </c>
      <c r="C37" s="13" t="n">
        <f aca="false">IF($A37&lt;=$C$12,G36,"")</f>
        <v>110000</v>
      </c>
      <c r="D37" s="13" t="n">
        <f aca="false">IF($A37&lt;=$C$12,$C$13,"")</f>
        <v>3062.5</v>
      </c>
      <c r="E37" s="13" t="n">
        <f aca="false">IF($A37&lt;=$C$12,IF($C$8="ثابتة (Flat)",$C$15/$C$12,C37*$C$6/12),"")</f>
        <v>562.5</v>
      </c>
      <c r="F37" s="13" t="n">
        <f aca="false">IF($A37&lt;=$C$12,D37-E37,"")</f>
        <v>2500</v>
      </c>
      <c r="G37" s="13" t="n">
        <f aca="false">IF($A37&lt;=$C$12,IF($A37=$C$12,0,ROUND(C37-F37,2)),"")</f>
        <v>107500</v>
      </c>
    </row>
    <row r="38" customFormat="false" ht="15" hidden="false" customHeight="false" outlineLevel="0" collapsed="false">
      <c r="A38" s="17" t="n">
        <v>18</v>
      </c>
      <c r="B38" s="18" t="n">
        <f aca="false">IF($A38&lt;=$C$12,EDATE($C$9,$A38-1),"")</f>
        <v>46870</v>
      </c>
      <c r="C38" s="13" t="n">
        <f aca="false">IF($A38&lt;=$C$12,G37,"")</f>
        <v>107500</v>
      </c>
      <c r="D38" s="13" t="n">
        <f aca="false">IF($A38&lt;=$C$12,$C$13,"")</f>
        <v>3062.5</v>
      </c>
      <c r="E38" s="13" t="n">
        <f aca="false">IF($A38&lt;=$C$12,IF($C$8="ثابتة (Flat)",$C$15/$C$12,C38*$C$6/12),"")</f>
        <v>562.5</v>
      </c>
      <c r="F38" s="13" t="n">
        <f aca="false">IF($A38&lt;=$C$12,D38-E38,"")</f>
        <v>2500</v>
      </c>
      <c r="G38" s="13" t="n">
        <f aca="false">IF($A38&lt;=$C$12,IF($A38=$C$12,0,ROUND(C38-F38,2)),"")</f>
        <v>105000</v>
      </c>
    </row>
    <row r="39" customFormat="false" ht="15" hidden="false" customHeight="false" outlineLevel="0" collapsed="false">
      <c r="A39" s="17" t="n">
        <v>19</v>
      </c>
      <c r="B39" s="18" t="n">
        <f aca="false">IF($A39&lt;=$C$12,EDATE($C$9,$A39-1),"")</f>
        <v>46900</v>
      </c>
      <c r="C39" s="13" t="n">
        <f aca="false">IF($A39&lt;=$C$12,G38,"")</f>
        <v>105000</v>
      </c>
      <c r="D39" s="13" t="n">
        <f aca="false">IF($A39&lt;=$C$12,$C$13,"")</f>
        <v>3062.5</v>
      </c>
      <c r="E39" s="13" t="n">
        <f aca="false">IF($A39&lt;=$C$12,IF($C$8="ثابتة (Flat)",$C$15/$C$12,C39*$C$6/12),"")</f>
        <v>562.5</v>
      </c>
      <c r="F39" s="13" t="n">
        <f aca="false">IF($A39&lt;=$C$12,D39-E39,"")</f>
        <v>2500</v>
      </c>
      <c r="G39" s="13" t="n">
        <f aca="false">IF($A39&lt;=$C$12,IF($A39=$C$12,0,ROUND(C39-F39,2)),"")</f>
        <v>102500</v>
      </c>
    </row>
    <row r="40" customFormat="false" ht="15" hidden="false" customHeight="false" outlineLevel="0" collapsed="false">
      <c r="A40" s="17" t="n">
        <v>20</v>
      </c>
      <c r="B40" s="18" t="n">
        <f aca="false">IF($A40&lt;=$C$12,EDATE($C$9,$A40-1),"")</f>
        <v>46931</v>
      </c>
      <c r="C40" s="13" t="n">
        <f aca="false">IF($A40&lt;=$C$12,G39,"")</f>
        <v>102500</v>
      </c>
      <c r="D40" s="13" t="n">
        <f aca="false">IF($A40&lt;=$C$12,$C$13,"")</f>
        <v>3062.5</v>
      </c>
      <c r="E40" s="13" t="n">
        <f aca="false">IF($A40&lt;=$C$12,IF($C$8="ثابتة (Flat)",$C$15/$C$12,C40*$C$6/12),"")</f>
        <v>562.5</v>
      </c>
      <c r="F40" s="13" t="n">
        <f aca="false">IF($A40&lt;=$C$12,D40-E40,"")</f>
        <v>2500</v>
      </c>
      <c r="G40" s="13" t="n">
        <f aca="false">IF($A40&lt;=$C$12,IF($A40=$C$12,0,ROUND(C40-F40,2)),"")</f>
        <v>100000</v>
      </c>
    </row>
    <row r="41" customFormat="false" ht="15" hidden="false" customHeight="false" outlineLevel="0" collapsed="false">
      <c r="A41" s="17" t="n">
        <v>21</v>
      </c>
      <c r="B41" s="18" t="n">
        <f aca="false">IF($A41&lt;=$C$12,EDATE($C$9,$A41-1),"")</f>
        <v>46961</v>
      </c>
      <c r="C41" s="13" t="n">
        <f aca="false">IF($A41&lt;=$C$12,G40,"")</f>
        <v>100000</v>
      </c>
      <c r="D41" s="13" t="n">
        <f aca="false">IF($A41&lt;=$C$12,$C$13,"")</f>
        <v>3062.5</v>
      </c>
      <c r="E41" s="13" t="n">
        <f aca="false">IF($A41&lt;=$C$12,IF($C$8="ثابتة (Flat)",$C$15/$C$12,C41*$C$6/12),"")</f>
        <v>562.5</v>
      </c>
      <c r="F41" s="13" t="n">
        <f aca="false">IF($A41&lt;=$C$12,D41-E41,"")</f>
        <v>2500</v>
      </c>
      <c r="G41" s="13" t="n">
        <f aca="false">IF($A41&lt;=$C$12,IF($A41=$C$12,0,ROUND(C41-F41,2)),"")</f>
        <v>97500</v>
      </c>
    </row>
    <row r="42" customFormat="false" ht="15" hidden="false" customHeight="false" outlineLevel="0" collapsed="false">
      <c r="A42" s="17" t="n">
        <v>22</v>
      </c>
      <c r="B42" s="18" t="n">
        <f aca="false">IF($A42&lt;=$C$12,EDATE($C$9,$A42-1),"")</f>
        <v>46992</v>
      </c>
      <c r="C42" s="13" t="n">
        <f aca="false">IF($A42&lt;=$C$12,G41,"")</f>
        <v>97500</v>
      </c>
      <c r="D42" s="13" t="n">
        <f aca="false">IF($A42&lt;=$C$12,$C$13,"")</f>
        <v>3062.5</v>
      </c>
      <c r="E42" s="13" t="n">
        <f aca="false">IF($A42&lt;=$C$12,IF($C$8="ثابتة (Flat)",$C$15/$C$12,C42*$C$6/12),"")</f>
        <v>562.5</v>
      </c>
      <c r="F42" s="13" t="n">
        <f aca="false">IF($A42&lt;=$C$12,D42-E42,"")</f>
        <v>2500</v>
      </c>
      <c r="G42" s="13" t="n">
        <f aca="false">IF($A42&lt;=$C$12,IF($A42=$C$12,0,ROUND(C42-F42,2)),"")</f>
        <v>95000</v>
      </c>
    </row>
    <row r="43" customFormat="false" ht="15" hidden="false" customHeight="false" outlineLevel="0" collapsed="false">
      <c r="A43" s="17" t="n">
        <v>23</v>
      </c>
      <c r="B43" s="18" t="n">
        <f aca="false">IF($A43&lt;=$C$12,EDATE($C$9,$A43-1),"")</f>
        <v>47023</v>
      </c>
      <c r="C43" s="13" t="n">
        <f aca="false">IF($A43&lt;=$C$12,G42,"")</f>
        <v>95000</v>
      </c>
      <c r="D43" s="13" t="n">
        <f aca="false">IF($A43&lt;=$C$12,$C$13,"")</f>
        <v>3062.5</v>
      </c>
      <c r="E43" s="13" t="n">
        <f aca="false">IF($A43&lt;=$C$12,IF($C$8="ثابتة (Flat)",$C$15/$C$12,C43*$C$6/12),"")</f>
        <v>562.5</v>
      </c>
      <c r="F43" s="13" t="n">
        <f aca="false">IF($A43&lt;=$C$12,D43-E43,"")</f>
        <v>2500</v>
      </c>
      <c r="G43" s="13" t="n">
        <f aca="false">IF($A43&lt;=$C$12,IF($A43=$C$12,0,ROUND(C43-F43,2)),"")</f>
        <v>92500</v>
      </c>
    </row>
    <row r="44" customFormat="false" ht="15" hidden="false" customHeight="false" outlineLevel="0" collapsed="false">
      <c r="A44" s="17" t="n">
        <v>24</v>
      </c>
      <c r="B44" s="18" t="n">
        <f aca="false">IF($A44&lt;=$C$12,EDATE($C$9,$A44-1),"")</f>
        <v>47053</v>
      </c>
      <c r="C44" s="13" t="n">
        <f aca="false">IF($A44&lt;=$C$12,G43,"")</f>
        <v>92500</v>
      </c>
      <c r="D44" s="13" t="n">
        <f aca="false">IF($A44&lt;=$C$12,$C$13,"")</f>
        <v>3062.5</v>
      </c>
      <c r="E44" s="13" t="n">
        <f aca="false">IF($A44&lt;=$C$12,IF($C$8="ثابتة (Flat)",$C$15/$C$12,C44*$C$6/12),"")</f>
        <v>562.5</v>
      </c>
      <c r="F44" s="13" t="n">
        <f aca="false">IF($A44&lt;=$C$12,D44-E44,"")</f>
        <v>2500</v>
      </c>
      <c r="G44" s="13" t="n">
        <f aca="false">IF($A44&lt;=$C$12,IF($A44=$C$12,0,ROUND(C44-F44,2)),"")</f>
        <v>90000</v>
      </c>
    </row>
    <row r="45" customFormat="false" ht="15" hidden="false" customHeight="false" outlineLevel="0" collapsed="false">
      <c r="A45" s="17" t="n">
        <v>25</v>
      </c>
      <c r="B45" s="18" t="n">
        <f aca="false">IF($A45&lt;=$C$12,EDATE($C$9,$A45-1),"")</f>
        <v>47084</v>
      </c>
      <c r="C45" s="13" t="n">
        <f aca="false">IF($A45&lt;=$C$12,G44,"")</f>
        <v>90000</v>
      </c>
      <c r="D45" s="13" t="n">
        <f aca="false">IF($A45&lt;=$C$12,$C$13,"")</f>
        <v>3062.5</v>
      </c>
      <c r="E45" s="13" t="n">
        <f aca="false">IF($A45&lt;=$C$12,IF($C$8="ثابتة (Flat)",$C$15/$C$12,C45*$C$6/12),"")</f>
        <v>562.5</v>
      </c>
      <c r="F45" s="13" t="n">
        <f aca="false">IF($A45&lt;=$C$12,D45-E45,"")</f>
        <v>2500</v>
      </c>
      <c r="G45" s="13" t="n">
        <f aca="false">IF($A45&lt;=$C$12,IF($A45=$C$12,0,ROUND(C45-F45,2)),"")</f>
        <v>87500</v>
      </c>
    </row>
    <row r="46" customFormat="false" ht="15" hidden="false" customHeight="false" outlineLevel="0" collapsed="false">
      <c r="A46" s="17" t="n">
        <v>26</v>
      </c>
      <c r="B46" s="18" t="n">
        <f aca="false">IF($A46&lt;=$C$12,EDATE($C$9,$A46-1),"")</f>
        <v>47114</v>
      </c>
      <c r="C46" s="13" t="n">
        <f aca="false">IF($A46&lt;=$C$12,G45,"")</f>
        <v>87500</v>
      </c>
      <c r="D46" s="13" t="n">
        <f aca="false">IF($A46&lt;=$C$12,$C$13,"")</f>
        <v>3062.5</v>
      </c>
      <c r="E46" s="13" t="n">
        <f aca="false">IF($A46&lt;=$C$12,IF($C$8="ثابتة (Flat)",$C$15/$C$12,C46*$C$6/12),"")</f>
        <v>562.5</v>
      </c>
      <c r="F46" s="13" t="n">
        <f aca="false">IF($A46&lt;=$C$12,D46-E46,"")</f>
        <v>2500</v>
      </c>
      <c r="G46" s="13" t="n">
        <f aca="false">IF($A46&lt;=$C$12,IF($A46=$C$12,0,ROUND(C46-F46,2)),"")</f>
        <v>85000</v>
      </c>
    </row>
    <row r="47" customFormat="false" ht="15" hidden="false" customHeight="false" outlineLevel="0" collapsed="false">
      <c r="A47" s="17" t="n">
        <v>27</v>
      </c>
      <c r="B47" s="18" t="n">
        <f aca="false">IF($A47&lt;=$C$12,EDATE($C$9,$A47-1),"")</f>
        <v>47145</v>
      </c>
      <c r="C47" s="13" t="n">
        <f aca="false">IF($A47&lt;=$C$12,G46,"")</f>
        <v>85000</v>
      </c>
      <c r="D47" s="13" t="n">
        <f aca="false">IF($A47&lt;=$C$12,$C$13,"")</f>
        <v>3062.5</v>
      </c>
      <c r="E47" s="13" t="n">
        <f aca="false">IF($A47&lt;=$C$12,IF($C$8="ثابتة (Flat)",$C$15/$C$12,C47*$C$6/12),"")</f>
        <v>562.5</v>
      </c>
      <c r="F47" s="13" t="n">
        <f aca="false">IF($A47&lt;=$C$12,D47-E47,"")</f>
        <v>2500</v>
      </c>
      <c r="G47" s="13" t="n">
        <f aca="false">IF($A47&lt;=$C$12,IF($A47=$C$12,0,ROUND(C47-F47,2)),"")</f>
        <v>82500</v>
      </c>
    </row>
    <row r="48" customFormat="false" ht="15" hidden="false" customHeight="false" outlineLevel="0" collapsed="false">
      <c r="A48" s="17" t="n">
        <v>28</v>
      </c>
      <c r="B48" s="18" t="n">
        <f aca="false">IF($A48&lt;=$C$12,EDATE($C$9,$A48-1),"")</f>
        <v>47176</v>
      </c>
      <c r="C48" s="13" t="n">
        <f aca="false">IF($A48&lt;=$C$12,G47,"")</f>
        <v>82500</v>
      </c>
      <c r="D48" s="13" t="n">
        <f aca="false">IF($A48&lt;=$C$12,$C$13,"")</f>
        <v>3062.5</v>
      </c>
      <c r="E48" s="13" t="n">
        <f aca="false">IF($A48&lt;=$C$12,IF($C$8="ثابتة (Flat)",$C$15/$C$12,C48*$C$6/12),"")</f>
        <v>562.5</v>
      </c>
      <c r="F48" s="13" t="n">
        <f aca="false">IF($A48&lt;=$C$12,D48-E48,"")</f>
        <v>2500</v>
      </c>
      <c r="G48" s="13" t="n">
        <f aca="false">IF($A48&lt;=$C$12,IF($A48=$C$12,0,ROUND(C48-F48,2)),"")</f>
        <v>80000</v>
      </c>
    </row>
    <row r="49" customFormat="false" ht="15" hidden="false" customHeight="false" outlineLevel="0" collapsed="false">
      <c r="A49" s="17" t="n">
        <v>29</v>
      </c>
      <c r="B49" s="18" t="n">
        <f aca="false">IF($A49&lt;=$C$12,EDATE($C$9,$A49-1),"")</f>
        <v>47204</v>
      </c>
      <c r="C49" s="13" t="n">
        <f aca="false">IF($A49&lt;=$C$12,G48,"")</f>
        <v>80000</v>
      </c>
      <c r="D49" s="13" t="n">
        <f aca="false">IF($A49&lt;=$C$12,$C$13,"")</f>
        <v>3062.5</v>
      </c>
      <c r="E49" s="13" t="n">
        <f aca="false">IF($A49&lt;=$C$12,IF($C$8="ثابتة (Flat)",$C$15/$C$12,C49*$C$6/12),"")</f>
        <v>562.5</v>
      </c>
      <c r="F49" s="13" t="n">
        <f aca="false">IF($A49&lt;=$C$12,D49-E49,"")</f>
        <v>2500</v>
      </c>
      <c r="G49" s="13" t="n">
        <f aca="false">IF($A49&lt;=$C$12,IF($A49=$C$12,0,ROUND(C49-F49,2)),"")</f>
        <v>77500</v>
      </c>
    </row>
    <row r="50" customFormat="false" ht="15" hidden="false" customHeight="false" outlineLevel="0" collapsed="false">
      <c r="A50" s="17" t="n">
        <v>30</v>
      </c>
      <c r="B50" s="18" t="n">
        <f aca="false">IF($A50&lt;=$C$12,EDATE($C$9,$A50-1),"")</f>
        <v>47235</v>
      </c>
      <c r="C50" s="13" t="n">
        <f aca="false">IF($A50&lt;=$C$12,G49,"")</f>
        <v>77500</v>
      </c>
      <c r="D50" s="13" t="n">
        <f aca="false">IF($A50&lt;=$C$12,$C$13,"")</f>
        <v>3062.5</v>
      </c>
      <c r="E50" s="13" t="n">
        <f aca="false">IF($A50&lt;=$C$12,IF($C$8="ثابتة (Flat)",$C$15/$C$12,C50*$C$6/12),"")</f>
        <v>562.5</v>
      </c>
      <c r="F50" s="13" t="n">
        <f aca="false">IF($A50&lt;=$C$12,D50-E50,"")</f>
        <v>2500</v>
      </c>
      <c r="G50" s="13" t="n">
        <f aca="false">IF($A50&lt;=$C$12,IF($A50=$C$12,0,ROUND(C50-F50,2)),"")</f>
        <v>75000</v>
      </c>
    </row>
    <row r="51" customFormat="false" ht="15" hidden="false" customHeight="false" outlineLevel="0" collapsed="false">
      <c r="A51" s="17" t="n">
        <v>31</v>
      </c>
      <c r="B51" s="18" t="n">
        <f aca="false">IF($A51&lt;=$C$12,EDATE($C$9,$A51-1),"")</f>
        <v>47265</v>
      </c>
      <c r="C51" s="13" t="n">
        <f aca="false">IF($A51&lt;=$C$12,G50,"")</f>
        <v>75000</v>
      </c>
      <c r="D51" s="13" t="n">
        <f aca="false">IF($A51&lt;=$C$12,$C$13,"")</f>
        <v>3062.5</v>
      </c>
      <c r="E51" s="13" t="n">
        <f aca="false">IF($A51&lt;=$C$12,IF($C$8="ثابتة (Flat)",$C$15/$C$12,C51*$C$6/12),"")</f>
        <v>562.5</v>
      </c>
      <c r="F51" s="13" t="n">
        <f aca="false">IF($A51&lt;=$C$12,D51-E51,"")</f>
        <v>2500</v>
      </c>
      <c r="G51" s="13" t="n">
        <f aca="false">IF($A51&lt;=$C$12,IF($A51=$C$12,0,ROUND(C51-F51,2)),"")</f>
        <v>72500</v>
      </c>
    </row>
    <row r="52" customFormat="false" ht="15" hidden="false" customHeight="false" outlineLevel="0" collapsed="false">
      <c r="A52" s="17" t="n">
        <v>32</v>
      </c>
      <c r="B52" s="18" t="n">
        <f aca="false">IF($A52&lt;=$C$12,EDATE($C$9,$A52-1),"")</f>
        <v>47296</v>
      </c>
      <c r="C52" s="13" t="n">
        <f aca="false">IF($A52&lt;=$C$12,G51,"")</f>
        <v>72500</v>
      </c>
      <c r="D52" s="13" t="n">
        <f aca="false">IF($A52&lt;=$C$12,$C$13,"")</f>
        <v>3062.5</v>
      </c>
      <c r="E52" s="13" t="n">
        <f aca="false">IF($A52&lt;=$C$12,IF($C$8="ثابتة (Flat)",$C$15/$C$12,C52*$C$6/12),"")</f>
        <v>562.5</v>
      </c>
      <c r="F52" s="13" t="n">
        <f aca="false">IF($A52&lt;=$C$12,D52-E52,"")</f>
        <v>2500</v>
      </c>
      <c r="G52" s="13" t="n">
        <f aca="false">IF($A52&lt;=$C$12,IF($A52=$C$12,0,ROUND(C52-F52,2)),"")</f>
        <v>70000</v>
      </c>
    </row>
    <row r="53" customFormat="false" ht="15" hidden="false" customHeight="false" outlineLevel="0" collapsed="false">
      <c r="A53" s="17" t="n">
        <v>33</v>
      </c>
      <c r="B53" s="18" t="n">
        <f aca="false">IF($A53&lt;=$C$12,EDATE($C$9,$A53-1),"")</f>
        <v>47326</v>
      </c>
      <c r="C53" s="13" t="n">
        <f aca="false">IF($A53&lt;=$C$12,G52,"")</f>
        <v>70000</v>
      </c>
      <c r="D53" s="13" t="n">
        <f aca="false">IF($A53&lt;=$C$12,$C$13,"")</f>
        <v>3062.5</v>
      </c>
      <c r="E53" s="13" t="n">
        <f aca="false">IF($A53&lt;=$C$12,IF($C$8="ثابتة (Flat)",$C$15/$C$12,C53*$C$6/12),"")</f>
        <v>562.5</v>
      </c>
      <c r="F53" s="13" t="n">
        <f aca="false">IF($A53&lt;=$C$12,D53-E53,"")</f>
        <v>2500</v>
      </c>
      <c r="G53" s="13" t="n">
        <f aca="false">IF($A53&lt;=$C$12,IF($A53=$C$12,0,ROUND(C53-F53,2)),"")</f>
        <v>67500</v>
      </c>
    </row>
    <row r="54" customFormat="false" ht="15" hidden="false" customHeight="false" outlineLevel="0" collapsed="false">
      <c r="A54" s="17" t="n">
        <v>34</v>
      </c>
      <c r="B54" s="18" t="n">
        <f aca="false">IF($A54&lt;=$C$12,EDATE($C$9,$A54-1),"")</f>
        <v>47357</v>
      </c>
      <c r="C54" s="13" t="n">
        <f aca="false">IF($A54&lt;=$C$12,G53,"")</f>
        <v>67500</v>
      </c>
      <c r="D54" s="13" t="n">
        <f aca="false">IF($A54&lt;=$C$12,$C$13,"")</f>
        <v>3062.5</v>
      </c>
      <c r="E54" s="13" t="n">
        <f aca="false">IF($A54&lt;=$C$12,IF($C$8="ثابتة (Flat)",$C$15/$C$12,C54*$C$6/12),"")</f>
        <v>562.5</v>
      </c>
      <c r="F54" s="13" t="n">
        <f aca="false">IF($A54&lt;=$C$12,D54-E54,"")</f>
        <v>2500</v>
      </c>
      <c r="G54" s="13" t="n">
        <f aca="false">IF($A54&lt;=$C$12,IF($A54=$C$12,0,ROUND(C54-F54,2)),"")</f>
        <v>65000</v>
      </c>
    </row>
    <row r="55" customFormat="false" ht="15" hidden="false" customHeight="false" outlineLevel="0" collapsed="false">
      <c r="A55" s="17" t="n">
        <v>35</v>
      </c>
      <c r="B55" s="18" t="n">
        <f aca="false">IF($A55&lt;=$C$12,EDATE($C$9,$A55-1),"")</f>
        <v>47388</v>
      </c>
      <c r="C55" s="13" t="n">
        <f aca="false">IF($A55&lt;=$C$12,G54,"")</f>
        <v>65000</v>
      </c>
      <c r="D55" s="13" t="n">
        <f aca="false">IF($A55&lt;=$C$12,$C$13,"")</f>
        <v>3062.5</v>
      </c>
      <c r="E55" s="13" t="n">
        <f aca="false">IF($A55&lt;=$C$12,IF($C$8="ثابتة (Flat)",$C$15/$C$12,C55*$C$6/12),"")</f>
        <v>562.5</v>
      </c>
      <c r="F55" s="13" t="n">
        <f aca="false">IF($A55&lt;=$C$12,D55-E55,"")</f>
        <v>2500</v>
      </c>
      <c r="G55" s="13" t="n">
        <f aca="false">IF($A55&lt;=$C$12,IF($A55=$C$12,0,ROUND(C55-F55,2)),"")</f>
        <v>62500</v>
      </c>
    </row>
    <row r="56" customFormat="false" ht="15" hidden="false" customHeight="false" outlineLevel="0" collapsed="false">
      <c r="A56" s="17" t="n">
        <v>36</v>
      </c>
      <c r="B56" s="18" t="n">
        <f aca="false">IF($A56&lt;=$C$12,EDATE($C$9,$A56-1),"")</f>
        <v>47418</v>
      </c>
      <c r="C56" s="13" t="n">
        <f aca="false">IF($A56&lt;=$C$12,G55,"")</f>
        <v>62500</v>
      </c>
      <c r="D56" s="13" t="n">
        <f aca="false">IF($A56&lt;=$C$12,$C$13,"")</f>
        <v>3062.5</v>
      </c>
      <c r="E56" s="13" t="n">
        <f aca="false">IF($A56&lt;=$C$12,IF($C$8="ثابتة (Flat)",$C$15/$C$12,C56*$C$6/12),"")</f>
        <v>562.5</v>
      </c>
      <c r="F56" s="13" t="n">
        <f aca="false">IF($A56&lt;=$C$12,D56-E56,"")</f>
        <v>2500</v>
      </c>
      <c r="G56" s="13" t="n">
        <f aca="false">IF($A56&lt;=$C$12,IF($A56=$C$12,0,ROUND(C56-F56,2)),"")</f>
        <v>60000</v>
      </c>
    </row>
    <row r="57" customFormat="false" ht="15" hidden="false" customHeight="false" outlineLevel="0" collapsed="false">
      <c r="A57" s="17" t="n">
        <v>37</v>
      </c>
      <c r="B57" s="18" t="n">
        <f aca="false">IF($A57&lt;=$C$12,EDATE($C$9,$A57-1),"")</f>
        <v>47449</v>
      </c>
      <c r="C57" s="13" t="n">
        <f aca="false">IF($A57&lt;=$C$12,G56,"")</f>
        <v>60000</v>
      </c>
      <c r="D57" s="13" t="n">
        <f aca="false">IF($A57&lt;=$C$12,$C$13,"")</f>
        <v>3062.5</v>
      </c>
      <c r="E57" s="13" t="n">
        <f aca="false">IF($A57&lt;=$C$12,IF($C$8="ثابتة (Flat)",$C$15/$C$12,C57*$C$6/12),"")</f>
        <v>562.5</v>
      </c>
      <c r="F57" s="13" t="n">
        <f aca="false">IF($A57&lt;=$C$12,D57-E57,"")</f>
        <v>2500</v>
      </c>
      <c r="G57" s="13" t="n">
        <f aca="false">IF($A57&lt;=$C$12,IF($A57=$C$12,0,ROUND(C57-F57,2)),"")</f>
        <v>57500</v>
      </c>
    </row>
    <row r="58" customFormat="false" ht="15" hidden="false" customHeight="false" outlineLevel="0" collapsed="false">
      <c r="A58" s="17" t="n">
        <v>38</v>
      </c>
      <c r="B58" s="18" t="n">
        <f aca="false">IF($A58&lt;=$C$12,EDATE($C$9,$A58-1),"")</f>
        <v>47479</v>
      </c>
      <c r="C58" s="13" t="n">
        <f aca="false">IF($A58&lt;=$C$12,G57,"")</f>
        <v>57500</v>
      </c>
      <c r="D58" s="13" t="n">
        <f aca="false">IF($A58&lt;=$C$12,$C$13,"")</f>
        <v>3062.5</v>
      </c>
      <c r="E58" s="13" t="n">
        <f aca="false">IF($A58&lt;=$C$12,IF($C$8="ثابتة (Flat)",$C$15/$C$12,C58*$C$6/12),"")</f>
        <v>562.5</v>
      </c>
      <c r="F58" s="13" t="n">
        <f aca="false">IF($A58&lt;=$C$12,D58-E58,"")</f>
        <v>2500</v>
      </c>
      <c r="G58" s="13" t="n">
        <f aca="false">IF($A58&lt;=$C$12,IF($A58=$C$12,0,ROUND(C58-F58,2)),"")</f>
        <v>55000</v>
      </c>
    </row>
    <row r="59" customFormat="false" ht="15" hidden="false" customHeight="false" outlineLevel="0" collapsed="false">
      <c r="A59" s="17" t="n">
        <v>39</v>
      </c>
      <c r="B59" s="18" t="n">
        <f aca="false">IF($A59&lt;=$C$12,EDATE($C$9,$A59-1),"")</f>
        <v>47510</v>
      </c>
      <c r="C59" s="13" t="n">
        <f aca="false">IF($A59&lt;=$C$12,G58,"")</f>
        <v>55000</v>
      </c>
      <c r="D59" s="13" t="n">
        <f aca="false">IF($A59&lt;=$C$12,$C$13,"")</f>
        <v>3062.5</v>
      </c>
      <c r="E59" s="13" t="n">
        <f aca="false">IF($A59&lt;=$C$12,IF($C$8="ثابتة (Flat)",$C$15/$C$12,C59*$C$6/12),"")</f>
        <v>562.5</v>
      </c>
      <c r="F59" s="13" t="n">
        <f aca="false">IF($A59&lt;=$C$12,D59-E59,"")</f>
        <v>2500</v>
      </c>
      <c r="G59" s="13" t="n">
        <f aca="false">IF($A59&lt;=$C$12,IF($A59=$C$12,0,ROUND(C59-F59,2)),"")</f>
        <v>52500</v>
      </c>
    </row>
    <row r="60" customFormat="false" ht="15" hidden="false" customHeight="false" outlineLevel="0" collapsed="false">
      <c r="A60" s="17" t="n">
        <v>40</v>
      </c>
      <c r="B60" s="18" t="n">
        <f aca="false">IF($A60&lt;=$C$12,EDATE($C$9,$A60-1),"")</f>
        <v>47541</v>
      </c>
      <c r="C60" s="13" t="n">
        <f aca="false">IF($A60&lt;=$C$12,G59,"")</f>
        <v>52500</v>
      </c>
      <c r="D60" s="13" t="n">
        <f aca="false">IF($A60&lt;=$C$12,$C$13,"")</f>
        <v>3062.5</v>
      </c>
      <c r="E60" s="13" t="n">
        <f aca="false">IF($A60&lt;=$C$12,IF($C$8="ثابتة (Flat)",$C$15/$C$12,C60*$C$6/12),"")</f>
        <v>562.5</v>
      </c>
      <c r="F60" s="13" t="n">
        <f aca="false">IF($A60&lt;=$C$12,D60-E60,"")</f>
        <v>2500</v>
      </c>
      <c r="G60" s="13" t="n">
        <f aca="false">IF($A60&lt;=$C$12,IF($A60=$C$12,0,ROUND(C60-F60,2)),"")</f>
        <v>50000</v>
      </c>
    </row>
    <row r="61" customFormat="false" ht="15" hidden="false" customHeight="false" outlineLevel="0" collapsed="false">
      <c r="A61" s="17" t="n">
        <v>41</v>
      </c>
      <c r="B61" s="18" t="n">
        <f aca="false">IF($A61&lt;=$C$12,EDATE($C$9,$A61-1),"")</f>
        <v>47569</v>
      </c>
      <c r="C61" s="13" t="n">
        <f aca="false">IF($A61&lt;=$C$12,G60,"")</f>
        <v>50000</v>
      </c>
      <c r="D61" s="13" t="n">
        <f aca="false">IF($A61&lt;=$C$12,$C$13,"")</f>
        <v>3062.5</v>
      </c>
      <c r="E61" s="13" t="n">
        <f aca="false">IF($A61&lt;=$C$12,IF($C$8="ثابتة (Flat)",$C$15/$C$12,C61*$C$6/12),"")</f>
        <v>562.5</v>
      </c>
      <c r="F61" s="13" t="n">
        <f aca="false">IF($A61&lt;=$C$12,D61-E61,"")</f>
        <v>2500</v>
      </c>
      <c r="G61" s="13" t="n">
        <f aca="false">IF($A61&lt;=$C$12,IF($A61=$C$12,0,ROUND(C61-F61,2)),"")</f>
        <v>47500</v>
      </c>
    </row>
    <row r="62" customFormat="false" ht="15" hidden="false" customHeight="false" outlineLevel="0" collapsed="false">
      <c r="A62" s="17" t="n">
        <v>42</v>
      </c>
      <c r="B62" s="18" t="n">
        <f aca="false">IF($A62&lt;=$C$12,EDATE($C$9,$A62-1),"")</f>
        <v>47600</v>
      </c>
      <c r="C62" s="13" t="n">
        <f aca="false">IF($A62&lt;=$C$12,G61,"")</f>
        <v>47500</v>
      </c>
      <c r="D62" s="13" t="n">
        <f aca="false">IF($A62&lt;=$C$12,$C$13,"")</f>
        <v>3062.5</v>
      </c>
      <c r="E62" s="13" t="n">
        <f aca="false">IF($A62&lt;=$C$12,IF($C$8="ثابتة (Flat)",$C$15/$C$12,C62*$C$6/12),"")</f>
        <v>562.5</v>
      </c>
      <c r="F62" s="13" t="n">
        <f aca="false">IF($A62&lt;=$C$12,D62-E62,"")</f>
        <v>2500</v>
      </c>
      <c r="G62" s="13" t="n">
        <f aca="false">IF($A62&lt;=$C$12,IF($A62=$C$12,0,ROUND(C62-F62,2)),"")</f>
        <v>45000</v>
      </c>
    </row>
    <row r="63" customFormat="false" ht="15" hidden="false" customHeight="false" outlineLevel="0" collapsed="false">
      <c r="A63" s="17" t="n">
        <v>43</v>
      </c>
      <c r="B63" s="18" t="n">
        <f aca="false">IF($A63&lt;=$C$12,EDATE($C$9,$A63-1),"")</f>
        <v>47630</v>
      </c>
      <c r="C63" s="13" t="n">
        <f aca="false">IF($A63&lt;=$C$12,G62,"")</f>
        <v>45000</v>
      </c>
      <c r="D63" s="13" t="n">
        <f aca="false">IF($A63&lt;=$C$12,$C$13,"")</f>
        <v>3062.5</v>
      </c>
      <c r="E63" s="13" t="n">
        <f aca="false">IF($A63&lt;=$C$12,IF($C$8="ثابتة (Flat)",$C$15/$C$12,C63*$C$6/12),"")</f>
        <v>562.5</v>
      </c>
      <c r="F63" s="13" t="n">
        <f aca="false">IF($A63&lt;=$C$12,D63-E63,"")</f>
        <v>2500</v>
      </c>
      <c r="G63" s="13" t="n">
        <f aca="false">IF($A63&lt;=$C$12,IF($A63=$C$12,0,ROUND(C63-F63,2)),"")</f>
        <v>42500</v>
      </c>
    </row>
    <row r="64" customFormat="false" ht="15" hidden="false" customHeight="false" outlineLevel="0" collapsed="false">
      <c r="A64" s="17" t="n">
        <v>44</v>
      </c>
      <c r="B64" s="18" t="n">
        <f aca="false">IF($A64&lt;=$C$12,EDATE($C$9,$A64-1),"")</f>
        <v>47661</v>
      </c>
      <c r="C64" s="13" t="n">
        <f aca="false">IF($A64&lt;=$C$12,G63,"")</f>
        <v>42500</v>
      </c>
      <c r="D64" s="13" t="n">
        <f aca="false">IF($A64&lt;=$C$12,$C$13,"")</f>
        <v>3062.5</v>
      </c>
      <c r="E64" s="13" t="n">
        <f aca="false">IF($A64&lt;=$C$12,IF($C$8="ثابتة (Flat)",$C$15/$C$12,C64*$C$6/12),"")</f>
        <v>562.5</v>
      </c>
      <c r="F64" s="13" t="n">
        <f aca="false">IF($A64&lt;=$C$12,D64-E64,"")</f>
        <v>2500</v>
      </c>
      <c r="G64" s="13" t="n">
        <f aca="false">IF($A64&lt;=$C$12,IF($A64=$C$12,0,ROUND(C64-F64,2)),"")</f>
        <v>40000</v>
      </c>
    </row>
    <row r="65" customFormat="false" ht="15" hidden="false" customHeight="false" outlineLevel="0" collapsed="false">
      <c r="A65" s="17" t="n">
        <v>45</v>
      </c>
      <c r="B65" s="18" t="n">
        <f aca="false">IF($A65&lt;=$C$12,EDATE($C$9,$A65-1),"")</f>
        <v>47691</v>
      </c>
      <c r="C65" s="13" t="n">
        <f aca="false">IF($A65&lt;=$C$12,G64,"")</f>
        <v>40000</v>
      </c>
      <c r="D65" s="13" t="n">
        <f aca="false">IF($A65&lt;=$C$12,$C$13,"")</f>
        <v>3062.5</v>
      </c>
      <c r="E65" s="13" t="n">
        <f aca="false">IF($A65&lt;=$C$12,IF($C$8="ثابتة (Flat)",$C$15/$C$12,C65*$C$6/12),"")</f>
        <v>562.5</v>
      </c>
      <c r="F65" s="13" t="n">
        <f aca="false">IF($A65&lt;=$C$12,D65-E65,"")</f>
        <v>2500</v>
      </c>
      <c r="G65" s="13" t="n">
        <f aca="false">IF($A65&lt;=$C$12,IF($A65=$C$12,0,ROUND(C65-F65,2)),"")</f>
        <v>37500</v>
      </c>
    </row>
    <row r="66" customFormat="false" ht="15" hidden="false" customHeight="false" outlineLevel="0" collapsed="false">
      <c r="A66" s="17" t="n">
        <v>46</v>
      </c>
      <c r="B66" s="18" t="n">
        <f aca="false">IF($A66&lt;=$C$12,EDATE($C$9,$A66-1),"")</f>
        <v>47722</v>
      </c>
      <c r="C66" s="13" t="n">
        <f aca="false">IF($A66&lt;=$C$12,G65,"")</f>
        <v>37500</v>
      </c>
      <c r="D66" s="13" t="n">
        <f aca="false">IF($A66&lt;=$C$12,$C$13,"")</f>
        <v>3062.5</v>
      </c>
      <c r="E66" s="13" t="n">
        <f aca="false">IF($A66&lt;=$C$12,IF($C$8="ثابتة (Flat)",$C$15/$C$12,C66*$C$6/12),"")</f>
        <v>562.5</v>
      </c>
      <c r="F66" s="13" t="n">
        <f aca="false">IF($A66&lt;=$C$12,D66-E66,"")</f>
        <v>2500</v>
      </c>
      <c r="G66" s="13" t="n">
        <f aca="false">IF($A66&lt;=$C$12,IF($A66=$C$12,0,ROUND(C66-F66,2)),"")</f>
        <v>35000</v>
      </c>
    </row>
    <row r="67" customFormat="false" ht="15" hidden="false" customHeight="false" outlineLevel="0" collapsed="false">
      <c r="A67" s="17" t="n">
        <v>47</v>
      </c>
      <c r="B67" s="18" t="n">
        <f aca="false">IF($A67&lt;=$C$12,EDATE($C$9,$A67-1),"")</f>
        <v>47753</v>
      </c>
      <c r="C67" s="13" t="n">
        <f aca="false">IF($A67&lt;=$C$12,G66,"")</f>
        <v>35000</v>
      </c>
      <c r="D67" s="13" t="n">
        <f aca="false">IF($A67&lt;=$C$12,$C$13,"")</f>
        <v>3062.5</v>
      </c>
      <c r="E67" s="13" t="n">
        <f aca="false">IF($A67&lt;=$C$12,IF($C$8="ثابتة (Flat)",$C$15/$C$12,C67*$C$6/12),"")</f>
        <v>562.5</v>
      </c>
      <c r="F67" s="13" t="n">
        <f aca="false">IF($A67&lt;=$C$12,D67-E67,"")</f>
        <v>2500</v>
      </c>
      <c r="G67" s="13" t="n">
        <f aca="false">IF($A67&lt;=$C$12,IF($A67=$C$12,0,ROUND(C67-F67,2)),"")</f>
        <v>32500</v>
      </c>
    </row>
    <row r="68" customFormat="false" ht="15" hidden="false" customHeight="false" outlineLevel="0" collapsed="false">
      <c r="A68" s="17" t="n">
        <v>48</v>
      </c>
      <c r="B68" s="18" t="n">
        <f aca="false">IF($A68&lt;=$C$12,EDATE($C$9,$A68-1),"")</f>
        <v>47783</v>
      </c>
      <c r="C68" s="13" t="n">
        <f aca="false">IF($A68&lt;=$C$12,G67,"")</f>
        <v>32500</v>
      </c>
      <c r="D68" s="13" t="n">
        <f aca="false">IF($A68&lt;=$C$12,$C$13,"")</f>
        <v>3062.5</v>
      </c>
      <c r="E68" s="13" t="n">
        <f aca="false">IF($A68&lt;=$C$12,IF($C$8="ثابتة (Flat)",$C$15/$C$12,C68*$C$6/12),"")</f>
        <v>562.5</v>
      </c>
      <c r="F68" s="13" t="n">
        <f aca="false">IF($A68&lt;=$C$12,D68-E68,"")</f>
        <v>2500</v>
      </c>
      <c r="G68" s="13" t="n">
        <f aca="false">IF($A68&lt;=$C$12,IF($A68=$C$12,0,ROUND(C68-F68,2)),"")</f>
        <v>30000</v>
      </c>
    </row>
    <row r="69" customFormat="false" ht="15" hidden="false" customHeight="false" outlineLevel="0" collapsed="false">
      <c r="A69" s="17" t="n">
        <v>49</v>
      </c>
      <c r="B69" s="18" t="n">
        <f aca="false">IF($A69&lt;=$C$12,EDATE($C$9,$A69-1),"")</f>
        <v>47814</v>
      </c>
      <c r="C69" s="13" t="n">
        <f aca="false">IF($A69&lt;=$C$12,G68,"")</f>
        <v>30000</v>
      </c>
      <c r="D69" s="13" t="n">
        <f aca="false">IF($A69&lt;=$C$12,$C$13,"")</f>
        <v>3062.5</v>
      </c>
      <c r="E69" s="13" t="n">
        <f aca="false">IF($A69&lt;=$C$12,IF($C$8="ثابتة (Flat)",$C$15/$C$12,C69*$C$6/12),"")</f>
        <v>562.5</v>
      </c>
      <c r="F69" s="13" t="n">
        <f aca="false">IF($A69&lt;=$C$12,D69-E69,"")</f>
        <v>2500</v>
      </c>
      <c r="G69" s="13" t="n">
        <f aca="false">IF($A69&lt;=$C$12,IF($A69=$C$12,0,ROUND(C69-F69,2)),"")</f>
        <v>27500</v>
      </c>
    </row>
    <row r="70" customFormat="false" ht="15" hidden="false" customHeight="false" outlineLevel="0" collapsed="false">
      <c r="A70" s="17" t="n">
        <v>50</v>
      </c>
      <c r="B70" s="18" t="n">
        <f aca="false">IF($A70&lt;=$C$12,EDATE($C$9,$A70-1),"")</f>
        <v>47844</v>
      </c>
      <c r="C70" s="13" t="n">
        <f aca="false">IF($A70&lt;=$C$12,G69,"")</f>
        <v>27500</v>
      </c>
      <c r="D70" s="13" t="n">
        <f aca="false">IF($A70&lt;=$C$12,$C$13,"")</f>
        <v>3062.5</v>
      </c>
      <c r="E70" s="13" t="n">
        <f aca="false">IF($A70&lt;=$C$12,IF($C$8="ثابتة (Flat)",$C$15/$C$12,C70*$C$6/12),"")</f>
        <v>562.5</v>
      </c>
      <c r="F70" s="13" t="n">
        <f aca="false">IF($A70&lt;=$C$12,D70-E70,"")</f>
        <v>2500</v>
      </c>
      <c r="G70" s="13" t="n">
        <f aca="false">IF($A70&lt;=$C$12,IF($A70=$C$12,0,ROUND(C70-F70,2)),"")</f>
        <v>25000</v>
      </c>
    </row>
    <row r="71" customFormat="false" ht="15" hidden="false" customHeight="false" outlineLevel="0" collapsed="false">
      <c r="A71" s="17" t="n">
        <v>51</v>
      </c>
      <c r="B71" s="18" t="n">
        <f aca="false">IF($A71&lt;=$C$12,EDATE($C$9,$A71-1),"")</f>
        <v>47875</v>
      </c>
      <c r="C71" s="13" t="n">
        <f aca="false">IF($A71&lt;=$C$12,G70,"")</f>
        <v>25000</v>
      </c>
      <c r="D71" s="13" t="n">
        <f aca="false">IF($A71&lt;=$C$12,$C$13,"")</f>
        <v>3062.5</v>
      </c>
      <c r="E71" s="13" t="n">
        <f aca="false">IF($A71&lt;=$C$12,IF($C$8="ثابتة (Flat)",$C$15/$C$12,C71*$C$6/12),"")</f>
        <v>562.5</v>
      </c>
      <c r="F71" s="13" t="n">
        <f aca="false">IF($A71&lt;=$C$12,D71-E71,"")</f>
        <v>2500</v>
      </c>
      <c r="G71" s="13" t="n">
        <f aca="false">IF($A71&lt;=$C$12,IF($A71=$C$12,0,ROUND(C71-F71,2)),"")</f>
        <v>22500</v>
      </c>
    </row>
    <row r="72" customFormat="false" ht="15" hidden="false" customHeight="false" outlineLevel="0" collapsed="false">
      <c r="A72" s="17" t="n">
        <v>52</v>
      </c>
      <c r="B72" s="18" t="n">
        <f aca="false">IF($A72&lt;=$C$12,EDATE($C$9,$A72-1),"")</f>
        <v>47906</v>
      </c>
      <c r="C72" s="13" t="n">
        <f aca="false">IF($A72&lt;=$C$12,G71,"")</f>
        <v>22500</v>
      </c>
      <c r="D72" s="13" t="n">
        <f aca="false">IF($A72&lt;=$C$12,$C$13,"")</f>
        <v>3062.5</v>
      </c>
      <c r="E72" s="13" t="n">
        <f aca="false">IF($A72&lt;=$C$12,IF($C$8="ثابتة (Flat)",$C$15/$C$12,C72*$C$6/12),"")</f>
        <v>562.5</v>
      </c>
      <c r="F72" s="13" t="n">
        <f aca="false">IF($A72&lt;=$C$12,D72-E72,"")</f>
        <v>2500</v>
      </c>
      <c r="G72" s="13" t="n">
        <f aca="false">IF($A72&lt;=$C$12,IF($A72=$C$12,0,ROUND(C72-F72,2)),"")</f>
        <v>20000</v>
      </c>
    </row>
    <row r="73" customFormat="false" ht="15" hidden="false" customHeight="false" outlineLevel="0" collapsed="false">
      <c r="A73" s="17" t="n">
        <v>53</v>
      </c>
      <c r="B73" s="18" t="n">
        <f aca="false">IF($A73&lt;=$C$12,EDATE($C$9,$A73-1),"")</f>
        <v>47934</v>
      </c>
      <c r="C73" s="13" t="n">
        <f aca="false">IF($A73&lt;=$C$12,G72,"")</f>
        <v>20000</v>
      </c>
      <c r="D73" s="13" t="n">
        <f aca="false">IF($A73&lt;=$C$12,$C$13,"")</f>
        <v>3062.5</v>
      </c>
      <c r="E73" s="13" t="n">
        <f aca="false">IF($A73&lt;=$C$12,IF($C$8="ثابتة (Flat)",$C$15/$C$12,C73*$C$6/12),"")</f>
        <v>562.5</v>
      </c>
      <c r="F73" s="13" t="n">
        <f aca="false">IF($A73&lt;=$C$12,D73-E73,"")</f>
        <v>2500</v>
      </c>
      <c r="G73" s="13" t="n">
        <f aca="false">IF($A73&lt;=$C$12,IF($A73=$C$12,0,ROUND(C73-F73,2)),"")</f>
        <v>17500</v>
      </c>
    </row>
    <row r="74" customFormat="false" ht="15" hidden="false" customHeight="false" outlineLevel="0" collapsed="false">
      <c r="A74" s="17" t="n">
        <v>54</v>
      </c>
      <c r="B74" s="18" t="n">
        <f aca="false">IF($A74&lt;=$C$12,EDATE($C$9,$A74-1),"")</f>
        <v>47965</v>
      </c>
      <c r="C74" s="13" t="n">
        <f aca="false">IF($A74&lt;=$C$12,G73,"")</f>
        <v>17500</v>
      </c>
      <c r="D74" s="13" t="n">
        <f aca="false">IF($A74&lt;=$C$12,$C$13,"")</f>
        <v>3062.5</v>
      </c>
      <c r="E74" s="13" t="n">
        <f aca="false">IF($A74&lt;=$C$12,IF($C$8="ثابتة (Flat)",$C$15/$C$12,C74*$C$6/12),"")</f>
        <v>562.5</v>
      </c>
      <c r="F74" s="13" t="n">
        <f aca="false">IF($A74&lt;=$C$12,D74-E74,"")</f>
        <v>2500</v>
      </c>
      <c r="G74" s="13" t="n">
        <f aca="false">IF($A74&lt;=$C$12,IF($A74=$C$12,0,ROUND(C74-F74,2)),"")</f>
        <v>15000</v>
      </c>
    </row>
    <row r="75" customFormat="false" ht="15" hidden="false" customHeight="false" outlineLevel="0" collapsed="false">
      <c r="A75" s="17" t="n">
        <v>55</v>
      </c>
      <c r="B75" s="18" t="n">
        <f aca="false">IF($A75&lt;=$C$12,EDATE($C$9,$A75-1),"")</f>
        <v>47995</v>
      </c>
      <c r="C75" s="13" t="n">
        <f aca="false">IF($A75&lt;=$C$12,G74,"")</f>
        <v>15000</v>
      </c>
      <c r="D75" s="13" t="n">
        <f aca="false">IF($A75&lt;=$C$12,$C$13,"")</f>
        <v>3062.5</v>
      </c>
      <c r="E75" s="13" t="n">
        <f aca="false">IF($A75&lt;=$C$12,IF($C$8="ثابتة (Flat)",$C$15/$C$12,C75*$C$6/12),"")</f>
        <v>562.5</v>
      </c>
      <c r="F75" s="13" t="n">
        <f aca="false">IF($A75&lt;=$C$12,D75-E75,"")</f>
        <v>2500</v>
      </c>
      <c r="G75" s="13" t="n">
        <f aca="false">IF($A75&lt;=$C$12,IF($A75=$C$12,0,ROUND(C75-F75,2)),"")</f>
        <v>12500</v>
      </c>
    </row>
    <row r="76" customFormat="false" ht="15" hidden="false" customHeight="false" outlineLevel="0" collapsed="false">
      <c r="A76" s="17" t="n">
        <v>56</v>
      </c>
      <c r="B76" s="18" t="n">
        <f aca="false">IF($A76&lt;=$C$12,EDATE($C$9,$A76-1),"")</f>
        <v>48026</v>
      </c>
      <c r="C76" s="13" t="n">
        <f aca="false">IF($A76&lt;=$C$12,G75,"")</f>
        <v>12500</v>
      </c>
      <c r="D76" s="13" t="n">
        <f aca="false">IF($A76&lt;=$C$12,$C$13,"")</f>
        <v>3062.5</v>
      </c>
      <c r="E76" s="13" t="n">
        <f aca="false">IF($A76&lt;=$C$12,IF($C$8="ثابتة (Flat)",$C$15/$C$12,C76*$C$6/12),"")</f>
        <v>562.5</v>
      </c>
      <c r="F76" s="13" t="n">
        <f aca="false">IF($A76&lt;=$C$12,D76-E76,"")</f>
        <v>2500</v>
      </c>
      <c r="G76" s="13" t="n">
        <f aca="false">IF($A76&lt;=$C$12,IF($A76=$C$12,0,ROUND(C76-F76,2)),"")</f>
        <v>10000</v>
      </c>
    </row>
    <row r="77" customFormat="false" ht="15" hidden="false" customHeight="false" outlineLevel="0" collapsed="false">
      <c r="A77" s="17" t="n">
        <v>57</v>
      </c>
      <c r="B77" s="18" t="n">
        <f aca="false">IF($A77&lt;=$C$12,EDATE($C$9,$A77-1),"")</f>
        <v>48056</v>
      </c>
      <c r="C77" s="13" t="n">
        <f aca="false">IF($A77&lt;=$C$12,G76,"")</f>
        <v>10000</v>
      </c>
      <c r="D77" s="13" t="n">
        <f aca="false">IF($A77&lt;=$C$12,$C$13,"")</f>
        <v>3062.5</v>
      </c>
      <c r="E77" s="13" t="n">
        <f aca="false">IF($A77&lt;=$C$12,IF($C$8="ثابتة (Flat)",$C$15/$C$12,C77*$C$6/12),"")</f>
        <v>562.5</v>
      </c>
      <c r="F77" s="13" t="n">
        <f aca="false">IF($A77&lt;=$C$12,D77-E77,"")</f>
        <v>2500</v>
      </c>
      <c r="G77" s="13" t="n">
        <f aca="false">IF($A77&lt;=$C$12,IF($A77=$C$12,0,ROUND(C77-F77,2)),"")</f>
        <v>7500</v>
      </c>
    </row>
    <row r="78" customFormat="false" ht="15" hidden="false" customHeight="false" outlineLevel="0" collapsed="false">
      <c r="A78" s="17" t="n">
        <v>58</v>
      </c>
      <c r="B78" s="18" t="n">
        <f aca="false">IF($A78&lt;=$C$12,EDATE($C$9,$A78-1),"")</f>
        <v>48087</v>
      </c>
      <c r="C78" s="13" t="n">
        <f aca="false">IF($A78&lt;=$C$12,G77,"")</f>
        <v>7500</v>
      </c>
      <c r="D78" s="13" t="n">
        <f aca="false">IF($A78&lt;=$C$12,$C$13,"")</f>
        <v>3062.5</v>
      </c>
      <c r="E78" s="13" t="n">
        <f aca="false">IF($A78&lt;=$C$12,IF($C$8="ثابتة (Flat)",$C$15/$C$12,C78*$C$6/12),"")</f>
        <v>562.5</v>
      </c>
      <c r="F78" s="13" t="n">
        <f aca="false">IF($A78&lt;=$C$12,D78-E78,"")</f>
        <v>2500</v>
      </c>
      <c r="G78" s="13" t="n">
        <f aca="false">IF($A78&lt;=$C$12,IF($A78=$C$12,0,ROUND(C78-F78,2)),"")</f>
        <v>5000</v>
      </c>
    </row>
    <row r="79" customFormat="false" ht="15" hidden="false" customHeight="false" outlineLevel="0" collapsed="false">
      <c r="A79" s="17" t="n">
        <v>59</v>
      </c>
      <c r="B79" s="18" t="n">
        <f aca="false">IF($A79&lt;=$C$12,EDATE($C$9,$A79-1),"")</f>
        <v>48118</v>
      </c>
      <c r="C79" s="13" t="n">
        <f aca="false">IF($A79&lt;=$C$12,G78,"")</f>
        <v>5000</v>
      </c>
      <c r="D79" s="13" t="n">
        <f aca="false">IF($A79&lt;=$C$12,$C$13,"")</f>
        <v>3062.5</v>
      </c>
      <c r="E79" s="13" t="n">
        <f aca="false">IF($A79&lt;=$C$12,IF($C$8="ثابتة (Flat)",$C$15/$C$12,C79*$C$6/12),"")</f>
        <v>562.5</v>
      </c>
      <c r="F79" s="13" t="n">
        <f aca="false">IF($A79&lt;=$C$12,D79-E79,"")</f>
        <v>2500</v>
      </c>
      <c r="G79" s="13" t="n">
        <f aca="false">IF($A79&lt;=$C$12,IF($A79=$C$12,0,ROUND(C79-F79,2)),"")</f>
        <v>2500</v>
      </c>
    </row>
    <row r="80" customFormat="false" ht="15" hidden="false" customHeight="false" outlineLevel="0" collapsed="false">
      <c r="A80" s="17" t="n">
        <v>60</v>
      </c>
      <c r="B80" s="18" t="n">
        <f aca="false">IF($A80&lt;=$C$12,EDATE($C$9,$A80-1),"")</f>
        <v>48148</v>
      </c>
      <c r="C80" s="13" t="n">
        <f aca="false">IF($A80&lt;=$C$12,G79,"")</f>
        <v>2500</v>
      </c>
      <c r="D80" s="13" t="n">
        <f aca="false">IF($A80&lt;=$C$12,$C$13,"")</f>
        <v>3062.5</v>
      </c>
      <c r="E80" s="13" t="n">
        <f aca="false">IF($A80&lt;=$C$12,IF($C$8="ثابتة (Flat)",$C$15/$C$12,C80*$C$6/12),"")</f>
        <v>562.5</v>
      </c>
      <c r="F80" s="13" t="n">
        <f aca="false">IF($A80&lt;=$C$12,D80-E80,"")</f>
        <v>2500</v>
      </c>
      <c r="G80" s="13" t="n">
        <f aca="false">IF($A80&lt;=$C$12,IF($A80=$C$12,0,ROUND(C80-F80,2)),"")</f>
        <v>0</v>
      </c>
    </row>
    <row r="81" customFormat="false" ht="15" hidden="false" customHeight="false" outlineLevel="0" collapsed="false">
      <c r="A81" s="17" t="n">
        <v>61</v>
      </c>
      <c r="B81" s="18" t="str">
        <f aca="false">IF($A81&lt;=$C$12,EDATE($C$9,$A81-1),"")</f>
        <v/>
      </c>
      <c r="C81" s="13" t="str">
        <f aca="false">IF($A81&lt;=$C$12,G80,"")</f>
        <v/>
      </c>
      <c r="D81" s="13" t="str">
        <f aca="false">IF($A81&lt;=$C$12,$C$13,"")</f>
        <v/>
      </c>
      <c r="E81" s="13" t="str">
        <f aca="false">IF($A81&lt;=$C$12,IF($C$8="ثابتة (Flat)",$C$15/$C$12,C81*$C$6/12),"")</f>
        <v/>
      </c>
      <c r="F81" s="13" t="str">
        <f aca="false">IF($A81&lt;=$C$12,D81-E81,"")</f>
        <v/>
      </c>
      <c r="G81" s="13" t="str">
        <f aca="false">IF($A81&lt;=$C$12,IF($A81=$C$12,0,ROUND(C81-F81,2)),"")</f>
        <v/>
      </c>
    </row>
    <row r="82" customFormat="false" ht="15" hidden="false" customHeight="false" outlineLevel="0" collapsed="false">
      <c r="A82" s="17" t="n">
        <v>62</v>
      </c>
      <c r="B82" s="18" t="str">
        <f aca="false">IF($A82&lt;=$C$12,EDATE($C$9,$A82-1),"")</f>
        <v/>
      </c>
      <c r="C82" s="13" t="str">
        <f aca="false">IF($A82&lt;=$C$12,G81,"")</f>
        <v/>
      </c>
      <c r="D82" s="13" t="str">
        <f aca="false">IF($A82&lt;=$C$12,$C$13,"")</f>
        <v/>
      </c>
      <c r="E82" s="13" t="str">
        <f aca="false">IF($A82&lt;=$C$12,IF($C$8="ثابتة (Flat)",$C$15/$C$12,C82*$C$6/12),"")</f>
        <v/>
      </c>
      <c r="F82" s="13" t="str">
        <f aca="false">IF($A82&lt;=$C$12,D82-E82,"")</f>
        <v/>
      </c>
      <c r="G82" s="13" t="str">
        <f aca="false">IF($A82&lt;=$C$12,IF($A82=$C$12,0,ROUND(C82-F82,2)),"")</f>
        <v/>
      </c>
    </row>
    <row r="83" customFormat="false" ht="15" hidden="false" customHeight="false" outlineLevel="0" collapsed="false">
      <c r="A83" s="17" t="n">
        <v>63</v>
      </c>
      <c r="B83" s="18" t="str">
        <f aca="false">IF($A83&lt;=$C$12,EDATE($C$9,$A83-1),"")</f>
        <v/>
      </c>
      <c r="C83" s="13" t="str">
        <f aca="false">IF($A83&lt;=$C$12,G82,"")</f>
        <v/>
      </c>
      <c r="D83" s="13" t="str">
        <f aca="false">IF($A83&lt;=$C$12,$C$13,"")</f>
        <v/>
      </c>
      <c r="E83" s="13" t="str">
        <f aca="false">IF($A83&lt;=$C$12,IF($C$8="ثابتة (Flat)",$C$15/$C$12,C83*$C$6/12),"")</f>
        <v/>
      </c>
      <c r="F83" s="13" t="str">
        <f aca="false">IF($A83&lt;=$C$12,D83-E83,"")</f>
        <v/>
      </c>
      <c r="G83" s="13" t="str">
        <f aca="false">IF($A83&lt;=$C$12,IF($A83=$C$12,0,ROUND(C83-F83,2)),"")</f>
        <v/>
      </c>
    </row>
    <row r="84" customFormat="false" ht="15" hidden="false" customHeight="false" outlineLevel="0" collapsed="false">
      <c r="A84" s="17" t="n">
        <v>64</v>
      </c>
      <c r="B84" s="18" t="str">
        <f aca="false">IF($A84&lt;=$C$12,EDATE($C$9,$A84-1),"")</f>
        <v/>
      </c>
      <c r="C84" s="13" t="str">
        <f aca="false">IF($A84&lt;=$C$12,G83,"")</f>
        <v/>
      </c>
      <c r="D84" s="13" t="str">
        <f aca="false">IF($A84&lt;=$C$12,$C$13,"")</f>
        <v/>
      </c>
      <c r="E84" s="13" t="str">
        <f aca="false">IF($A84&lt;=$C$12,IF($C$8="ثابتة (Flat)",$C$15/$C$12,C84*$C$6/12),"")</f>
        <v/>
      </c>
      <c r="F84" s="13" t="str">
        <f aca="false">IF($A84&lt;=$C$12,D84-E84,"")</f>
        <v/>
      </c>
      <c r="G84" s="13" t="str">
        <f aca="false">IF($A84&lt;=$C$12,IF($A84=$C$12,0,ROUND(C84-F84,2)),"")</f>
        <v/>
      </c>
    </row>
    <row r="85" customFormat="false" ht="15" hidden="false" customHeight="false" outlineLevel="0" collapsed="false">
      <c r="A85" s="17" t="n">
        <v>65</v>
      </c>
      <c r="B85" s="18" t="str">
        <f aca="false">IF($A85&lt;=$C$12,EDATE($C$9,$A85-1),"")</f>
        <v/>
      </c>
      <c r="C85" s="13" t="str">
        <f aca="false">IF($A85&lt;=$C$12,G84,"")</f>
        <v/>
      </c>
      <c r="D85" s="13" t="str">
        <f aca="false">IF($A85&lt;=$C$12,$C$13,"")</f>
        <v/>
      </c>
      <c r="E85" s="13" t="str">
        <f aca="false">IF($A85&lt;=$C$12,IF($C$8="ثابتة (Flat)",$C$15/$C$12,C85*$C$6/12),"")</f>
        <v/>
      </c>
      <c r="F85" s="13" t="str">
        <f aca="false">IF($A85&lt;=$C$12,D85-E85,"")</f>
        <v/>
      </c>
      <c r="G85" s="13" t="str">
        <f aca="false">IF($A85&lt;=$C$12,IF($A85=$C$12,0,ROUND(C85-F85,2)),"")</f>
        <v/>
      </c>
    </row>
    <row r="86" customFormat="false" ht="15" hidden="false" customHeight="false" outlineLevel="0" collapsed="false">
      <c r="A86" s="17" t="n">
        <v>66</v>
      </c>
      <c r="B86" s="18" t="str">
        <f aca="false">IF($A86&lt;=$C$12,EDATE($C$9,$A86-1),"")</f>
        <v/>
      </c>
      <c r="C86" s="13" t="str">
        <f aca="false">IF($A86&lt;=$C$12,G85,"")</f>
        <v/>
      </c>
      <c r="D86" s="13" t="str">
        <f aca="false">IF($A86&lt;=$C$12,$C$13,"")</f>
        <v/>
      </c>
      <c r="E86" s="13" t="str">
        <f aca="false">IF($A86&lt;=$C$12,IF($C$8="ثابتة (Flat)",$C$15/$C$12,C86*$C$6/12),"")</f>
        <v/>
      </c>
      <c r="F86" s="13" t="str">
        <f aca="false">IF($A86&lt;=$C$12,D86-E86,"")</f>
        <v/>
      </c>
      <c r="G86" s="13" t="str">
        <f aca="false">IF($A86&lt;=$C$12,IF($A86=$C$12,0,ROUND(C86-F86,2)),"")</f>
        <v/>
      </c>
    </row>
    <row r="87" customFormat="false" ht="15" hidden="false" customHeight="false" outlineLevel="0" collapsed="false">
      <c r="A87" s="17" t="n">
        <v>67</v>
      </c>
      <c r="B87" s="18" t="str">
        <f aca="false">IF($A87&lt;=$C$12,EDATE($C$9,$A87-1),"")</f>
        <v/>
      </c>
      <c r="C87" s="13" t="str">
        <f aca="false">IF($A87&lt;=$C$12,G86,"")</f>
        <v/>
      </c>
      <c r="D87" s="13" t="str">
        <f aca="false">IF($A87&lt;=$C$12,$C$13,"")</f>
        <v/>
      </c>
      <c r="E87" s="13" t="str">
        <f aca="false">IF($A87&lt;=$C$12,IF($C$8="ثابتة (Flat)",$C$15/$C$12,C87*$C$6/12),"")</f>
        <v/>
      </c>
      <c r="F87" s="13" t="str">
        <f aca="false">IF($A87&lt;=$C$12,D87-E87,"")</f>
        <v/>
      </c>
      <c r="G87" s="13" t="str">
        <f aca="false">IF($A87&lt;=$C$12,IF($A87=$C$12,0,ROUND(C87-F87,2)),"")</f>
        <v/>
      </c>
    </row>
    <row r="88" customFormat="false" ht="15" hidden="false" customHeight="false" outlineLevel="0" collapsed="false">
      <c r="A88" s="17" t="n">
        <v>68</v>
      </c>
      <c r="B88" s="18" t="str">
        <f aca="false">IF($A88&lt;=$C$12,EDATE($C$9,$A88-1),"")</f>
        <v/>
      </c>
      <c r="C88" s="13" t="str">
        <f aca="false">IF($A88&lt;=$C$12,G87,"")</f>
        <v/>
      </c>
      <c r="D88" s="13" t="str">
        <f aca="false">IF($A88&lt;=$C$12,$C$13,"")</f>
        <v/>
      </c>
      <c r="E88" s="13" t="str">
        <f aca="false">IF($A88&lt;=$C$12,IF($C$8="ثابتة (Flat)",$C$15/$C$12,C88*$C$6/12),"")</f>
        <v/>
      </c>
      <c r="F88" s="13" t="str">
        <f aca="false">IF($A88&lt;=$C$12,D88-E88,"")</f>
        <v/>
      </c>
      <c r="G88" s="13" t="str">
        <f aca="false">IF($A88&lt;=$C$12,IF($A88=$C$12,0,ROUND(C88-F88,2)),"")</f>
        <v/>
      </c>
    </row>
    <row r="89" customFormat="false" ht="15" hidden="false" customHeight="false" outlineLevel="0" collapsed="false">
      <c r="A89" s="17" t="n">
        <v>69</v>
      </c>
      <c r="B89" s="18" t="str">
        <f aca="false">IF($A89&lt;=$C$12,EDATE($C$9,$A89-1),"")</f>
        <v/>
      </c>
      <c r="C89" s="13" t="str">
        <f aca="false">IF($A89&lt;=$C$12,G88,"")</f>
        <v/>
      </c>
      <c r="D89" s="13" t="str">
        <f aca="false">IF($A89&lt;=$C$12,$C$13,"")</f>
        <v/>
      </c>
      <c r="E89" s="13" t="str">
        <f aca="false">IF($A89&lt;=$C$12,IF($C$8="ثابتة (Flat)",$C$15/$C$12,C89*$C$6/12),"")</f>
        <v/>
      </c>
      <c r="F89" s="13" t="str">
        <f aca="false">IF($A89&lt;=$C$12,D89-E89,"")</f>
        <v/>
      </c>
      <c r="G89" s="13" t="str">
        <f aca="false">IF($A89&lt;=$C$12,IF($A89=$C$12,0,ROUND(C89-F89,2)),"")</f>
        <v/>
      </c>
    </row>
    <row r="90" customFormat="false" ht="15" hidden="false" customHeight="false" outlineLevel="0" collapsed="false">
      <c r="A90" s="17" t="n">
        <v>70</v>
      </c>
      <c r="B90" s="18" t="str">
        <f aca="false">IF($A90&lt;=$C$12,EDATE($C$9,$A90-1),"")</f>
        <v/>
      </c>
      <c r="C90" s="13" t="str">
        <f aca="false">IF($A90&lt;=$C$12,G89,"")</f>
        <v/>
      </c>
      <c r="D90" s="13" t="str">
        <f aca="false">IF($A90&lt;=$C$12,$C$13,"")</f>
        <v/>
      </c>
      <c r="E90" s="13" t="str">
        <f aca="false">IF($A90&lt;=$C$12,IF($C$8="ثابتة (Flat)",$C$15/$C$12,C90*$C$6/12),"")</f>
        <v/>
      </c>
      <c r="F90" s="13" t="str">
        <f aca="false">IF($A90&lt;=$C$12,D90-E90,"")</f>
        <v/>
      </c>
      <c r="G90" s="13" t="str">
        <f aca="false">IF($A90&lt;=$C$12,IF($A90=$C$12,0,ROUND(C90-F90,2)),"")</f>
        <v/>
      </c>
    </row>
    <row r="91" customFormat="false" ht="15" hidden="false" customHeight="false" outlineLevel="0" collapsed="false">
      <c r="A91" s="17" t="n">
        <v>71</v>
      </c>
      <c r="B91" s="18" t="str">
        <f aca="false">IF($A91&lt;=$C$12,EDATE($C$9,$A91-1),"")</f>
        <v/>
      </c>
      <c r="C91" s="13" t="str">
        <f aca="false">IF($A91&lt;=$C$12,G90,"")</f>
        <v/>
      </c>
      <c r="D91" s="13" t="str">
        <f aca="false">IF($A91&lt;=$C$12,$C$13,"")</f>
        <v/>
      </c>
      <c r="E91" s="13" t="str">
        <f aca="false">IF($A91&lt;=$C$12,IF($C$8="ثابتة (Flat)",$C$15/$C$12,C91*$C$6/12),"")</f>
        <v/>
      </c>
      <c r="F91" s="13" t="str">
        <f aca="false">IF($A91&lt;=$C$12,D91-E91,"")</f>
        <v/>
      </c>
      <c r="G91" s="13" t="str">
        <f aca="false">IF($A91&lt;=$C$12,IF($A91=$C$12,0,ROUND(C91-F91,2)),"")</f>
        <v/>
      </c>
    </row>
    <row r="92" customFormat="false" ht="15" hidden="false" customHeight="false" outlineLevel="0" collapsed="false">
      <c r="A92" s="17" t="n">
        <v>72</v>
      </c>
      <c r="B92" s="18" t="str">
        <f aca="false">IF($A92&lt;=$C$12,EDATE($C$9,$A92-1),"")</f>
        <v/>
      </c>
      <c r="C92" s="13" t="str">
        <f aca="false">IF($A92&lt;=$C$12,G91,"")</f>
        <v/>
      </c>
      <c r="D92" s="13" t="str">
        <f aca="false">IF($A92&lt;=$C$12,$C$13,"")</f>
        <v/>
      </c>
      <c r="E92" s="13" t="str">
        <f aca="false">IF($A92&lt;=$C$12,IF($C$8="ثابتة (Flat)",$C$15/$C$12,C92*$C$6/12),"")</f>
        <v/>
      </c>
      <c r="F92" s="13" t="str">
        <f aca="false">IF($A92&lt;=$C$12,D92-E92,"")</f>
        <v/>
      </c>
      <c r="G92" s="13" t="str">
        <f aca="false">IF($A92&lt;=$C$12,IF($A92=$C$12,0,ROUND(C92-F92,2)),"")</f>
        <v/>
      </c>
    </row>
    <row r="93" customFormat="false" ht="15" hidden="false" customHeight="false" outlineLevel="0" collapsed="false">
      <c r="A93" s="17" t="n">
        <v>73</v>
      </c>
      <c r="B93" s="18" t="str">
        <f aca="false">IF($A93&lt;=$C$12,EDATE($C$9,$A93-1),"")</f>
        <v/>
      </c>
      <c r="C93" s="13" t="str">
        <f aca="false">IF($A93&lt;=$C$12,G92,"")</f>
        <v/>
      </c>
      <c r="D93" s="13" t="str">
        <f aca="false">IF($A93&lt;=$C$12,$C$13,"")</f>
        <v/>
      </c>
      <c r="E93" s="13" t="str">
        <f aca="false">IF($A93&lt;=$C$12,IF($C$8="ثابتة (Flat)",$C$15/$C$12,C93*$C$6/12),"")</f>
        <v/>
      </c>
      <c r="F93" s="13" t="str">
        <f aca="false">IF($A93&lt;=$C$12,D93-E93,"")</f>
        <v/>
      </c>
      <c r="G93" s="13" t="str">
        <f aca="false">IF($A93&lt;=$C$12,IF($A93=$C$12,0,ROUND(C93-F93,2)),"")</f>
        <v/>
      </c>
    </row>
    <row r="94" customFormat="false" ht="15" hidden="false" customHeight="false" outlineLevel="0" collapsed="false">
      <c r="A94" s="17" t="n">
        <v>74</v>
      </c>
      <c r="B94" s="18" t="str">
        <f aca="false">IF($A94&lt;=$C$12,EDATE($C$9,$A94-1),"")</f>
        <v/>
      </c>
      <c r="C94" s="13" t="str">
        <f aca="false">IF($A94&lt;=$C$12,G93,"")</f>
        <v/>
      </c>
      <c r="D94" s="13" t="str">
        <f aca="false">IF($A94&lt;=$C$12,$C$13,"")</f>
        <v/>
      </c>
      <c r="E94" s="13" t="str">
        <f aca="false">IF($A94&lt;=$C$12,IF($C$8="ثابتة (Flat)",$C$15/$C$12,C94*$C$6/12),"")</f>
        <v/>
      </c>
      <c r="F94" s="13" t="str">
        <f aca="false">IF($A94&lt;=$C$12,D94-E94,"")</f>
        <v/>
      </c>
      <c r="G94" s="13" t="str">
        <f aca="false">IF($A94&lt;=$C$12,IF($A94=$C$12,0,ROUND(C94-F94,2)),"")</f>
        <v/>
      </c>
    </row>
    <row r="95" customFormat="false" ht="15" hidden="false" customHeight="false" outlineLevel="0" collapsed="false">
      <c r="A95" s="17" t="n">
        <v>75</v>
      </c>
      <c r="B95" s="18" t="str">
        <f aca="false">IF($A95&lt;=$C$12,EDATE($C$9,$A95-1),"")</f>
        <v/>
      </c>
      <c r="C95" s="13" t="str">
        <f aca="false">IF($A95&lt;=$C$12,G94,"")</f>
        <v/>
      </c>
      <c r="D95" s="13" t="str">
        <f aca="false">IF($A95&lt;=$C$12,$C$13,"")</f>
        <v/>
      </c>
      <c r="E95" s="13" t="str">
        <f aca="false">IF($A95&lt;=$C$12,IF($C$8="ثابتة (Flat)",$C$15/$C$12,C95*$C$6/12),"")</f>
        <v/>
      </c>
      <c r="F95" s="13" t="str">
        <f aca="false">IF($A95&lt;=$C$12,D95-E95,"")</f>
        <v/>
      </c>
      <c r="G95" s="13" t="str">
        <f aca="false">IF($A95&lt;=$C$12,IF($A95=$C$12,0,ROUND(C95-F95,2)),"")</f>
        <v/>
      </c>
    </row>
    <row r="96" customFormat="false" ht="15" hidden="false" customHeight="false" outlineLevel="0" collapsed="false">
      <c r="A96" s="17" t="n">
        <v>76</v>
      </c>
      <c r="B96" s="18" t="str">
        <f aca="false">IF($A96&lt;=$C$12,EDATE($C$9,$A96-1),"")</f>
        <v/>
      </c>
      <c r="C96" s="13" t="str">
        <f aca="false">IF($A96&lt;=$C$12,G95,"")</f>
        <v/>
      </c>
      <c r="D96" s="13" t="str">
        <f aca="false">IF($A96&lt;=$C$12,$C$13,"")</f>
        <v/>
      </c>
      <c r="E96" s="13" t="str">
        <f aca="false">IF($A96&lt;=$C$12,IF($C$8="ثابتة (Flat)",$C$15/$C$12,C96*$C$6/12),"")</f>
        <v/>
      </c>
      <c r="F96" s="13" t="str">
        <f aca="false">IF($A96&lt;=$C$12,D96-E96,"")</f>
        <v/>
      </c>
      <c r="G96" s="13" t="str">
        <f aca="false">IF($A96&lt;=$C$12,IF($A96=$C$12,0,ROUND(C96-F96,2)),"")</f>
        <v/>
      </c>
    </row>
    <row r="97" customFormat="false" ht="15" hidden="false" customHeight="false" outlineLevel="0" collapsed="false">
      <c r="A97" s="17" t="n">
        <v>77</v>
      </c>
      <c r="B97" s="18" t="str">
        <f aca="false">IF($A97&lt;=$C$12,EDATE($C$9,$A97-1),"")</f>
        <v/>
      </c>
      <c r="C97" s="13" t="str">
        <f aca="false">IF($A97&lt;=$C$12,G96,"")</f>
        <v/>
      </c>
      <c r="D97" s="13" t="str">
        <f aca="false">IF($A97&lt;=$C$12,$C$13,"")</f>
        <v/>
      </c>
      <c r="E97" s="13" t="str">
        <f aca="false">IF($A97&lt;=$C$12,IF($C$8="ثابتة (Flat)",$C$15/$C$12,C97*$C$6/12),"")</f>
        <v/>
      </c>
      <c r="F97" s="13" t="str">
        <f aca="false">IF($A97&lt;=$C$12,D97-E97,"")</f>
        <v/>
      </c>
      <c r="G97" s="13" t="str">
        <f aca="false">IF($A97&lt;=$C$12,IF($A97=$C$12,0,ROUND(C97-F97,2)),"")</f>
        <v/>
      </c>
    </row>
    <row r="98" customFormat="false" ht="15" hidden="false" customHeight="false" outlineLevel="0" collapsed="false">
      <c r="A98" s="17" t="n">
        <v>78</v>
      </c>
      <c r="B98" s="18" t="str">
        <f aca="false">IF($A98&lt;=$C$12,EDATE($C$9,$A98-1),"")</f>
        <v/>
      </c>
      <c r="C98" s="13" t="str">
        <f aca="false">IF($A98&lt;=$C$12,G97,"")</f>
        <v/>
      </c>
      <c r="D98" s="13" t="str">
        <f aca="false">IF($A98&lt;=$C$12,$C$13,"")</f>
        <v/>
      </c>
      <c r="E98" s="13" t="str">
        <f aca="false">IF($A98&lt;=$C$12,IF($C$8="ثابتة (Flat)",$C$15/$C$12,C98*$C$6/12),"")</f>
        <v/>
      </c>
      <c r="F98" s="13" t="str">
        <f aca="false">IF($A98&lt;=$C$12,D98-E98,"")</f>
        <v/>
      </c>
      <c r="G98" s="13" t="str">
        <f aca="false">IF($A98&lt;=$C$12,IF($A98=$C$12,0,ROUND(C98-F98,2)),"")</f>
        <v/>
      </c>
    </row>
    <row r="99" customFormat="false" ht="15" hidden="false" customHeight="false" outlineLevel="0" collapsed="false">
      <c r="A99" s="17" t="n">
        <v>79</v>
      </c>
      <c r="B99" s="18" t="str">
        <f aca="false">IF($A99&lt;=$C$12,EDATE($C$9,$A99-1),"")</f>
        <v/>
      </c>
      <c r="C99" s="13" t="str">
        <f aca="false">IF($A99&lt;=$C$12,G98,"")</f>
        <v/>
      </c>
      <c r="D99" s="13" t="str">
        <f aca="false">IF($A99&lt;=$C$12,$C$13,"")</f>
        <v/>
      </c>
      <c r="E99" s="13" t="str">
        <f aca="false">IF($A99&lt;=$C$12,IF($C$8="ثابتة (Flat)",$C$15/$C$12,C99*$C$6/12),"")</f>
        <v/>
      </c>
      <c r="F99" s="13" t="str">
        <f aca="false">IF($A99&lt;=$C$12,D99-E99,"")</f>
        <v/>
      </c>
      <c r="G99" s="13" t="str">
        <f aca="false">IF($A99&lt;=$C$12,IF($A99=$C$12,0,ROUND(C99-F99,2)),"")</f>
        <v/>
      </c>
    </row>
    <row r="100" customFormat="false" ht="15" hidden="false" customHeight="false" outlineLevel="0" collapsed="false">
      <c r="A100" s="17" t="n">
        <v>80</v>
      </c>
      <c r="B100" s="18" t="str">
        <f aca="false">IF($A100&lt;=$C$12,EDATE($C$9,$A100-1),"")</f>
        <v/>
      </c>
      <c r="C100" s="13" t="str">
        <f aca="false">IF($A100&lt;=$C$12,G99,"")</f>
        <v/>
      </c>
      <c r="D100" s="13" t="str">
        <f aca="false">IF($A100&lt;=$C$12,$C$13,"")</f>
        <v/>
      </c>
      <c r="E100" s="13" t="str">
        <f aca="false">IF($A100&lt;=$C$12,IF($C$8="ثابتة (Flat)",$C$15/$C$12,C100*$C$6/12),"")</f>
        <v/>
      </c>
      <c r="F100" s="13" t="str">
        <f aca="false">IF($A100&lt;=$C$12,D100-E100,"")</f>
        <v/>
      </c>
      <c r="G100" s="13" t="str">
        <f aca="false">IF($A100&lt;=$C$12,IF($A100=$C$12,0,ROUND(C100-F100,2)),"")</f>
        <v/>
      </c>
    </row>
    <row r="101" customFormat="false" ht="15" hidden="false" customHeight="false" outlineLevel="0" collapsed="false">
      <c r="A101" s="17" t="n">
        <v>81</v>
      </c>
      <c r="B101" s="18" t="str">
        <f aca="false">IF($A101&lt;=$C$12,EDATE($C$9,$A101-1),"")</f>
        <v/>
      </c>
      <c r="C101" s="13" t="str">
        <f aca="false">IF($A101&lt;=$C$12,G100,"")</f>
        <v/>
      </c>
      <c r="D101" s="13" t="str">
        <f aca="false">IF($A101&lt;=$C$12,$C$13,"")</f>
        <v/>
      </c>
      <c r="E101" s="13" t="str">
        <f aca="false">IF($A101&lt;=$C$12,IF($C$8="ثابتة (Flat)",$C$15/$C$12,C101*$C$6/12),"")</f>
        <v/>
      </c>
      <c r="F101" s="13" t="str">
        <f aca="false">IF($A101&lt;=$C$12,D101-E101,"")</f>
        <v/>
      </c>
      <c r="G101" s="13" t="str">
        <f aca="false">IF($A101&lt;=$C$12,IF($A101=$C$12,0,ROUND(C101-F101,2)),"")</f>
        <v/>
      </c>
    </row>
    <row r="102" customFormat="false" ht="15" hidden="false" customHeight="false" outlineLevel="0" collapsed="false">
      <c r="A102" s="17" t="n">
        <v>82</v>
      </c>
      <c r="B102" s="18" t="str">
        <f aca="false">IF($A102&lt;=$C$12,EDATE($C$9,$A102-1),"")</f>
        <v/>
      </c>
      <c r="C102" s="13" t="str">
        <f aca="false">IF($A102&lt;=$C$12,G101,"")</f>
        <v/>
      </c>
      <c r="D102" s="13" t="str">
        <f aca="false">IF($A102&lt;=$C$12,$C$13,"")</f>
        <v/>
      </c>
      <c r="E102" s="13" t="str">
        <f aca="false">IF($A102&lt;=$C$12,IF($C$8="ثابتة (Flat)",$C$15/$C$12,C102*$C$6/12),"")</f>
        <v/>
      </c>
      <c r="F102" s="13" t="str">
        <f aca="false">IF($A102&lt;=$C$12,D102-E102,"")</f>
        <v/>
      </c>
      <c r="G102" s="13" t="str">
        <f aca="false">IF($A102&lt;=$C$12,IF($A102=$C$12,0,ROUND(C102-F102,2)),"")</f>
        <v/>
      </c>
    </row>
    <row r="103" customFormat="false" ht="15" hidden="false" customHeight="false" outlineLevel="0" collapsed="false">
      <c r="A103" s="17" t="n">
        <v>83</v>
      </c>
      <c r="B103" s="18" t="str">
        <f aca="false">IF($A103&lt;=$C$12,EDATE($C$9,$A103-1),"")</f>
        <v/>
      </c>
      <c r="C103" s="13" t="str">
        <f aca="false">IF($A103&lt;=$C$12,G102,"")</f>
        <v/>
      </c>
      <c r="D103" s="13" t="str">
        <f aca="false">IF($A103&lt;=$C$12,$C$13,"")</f>
        <v/>
      </c>
      <c r="E103" s="13" t="str">
        <f aca="false">IF($A103&lt;=$C$12,IF($C$8="ثابتة (Flat)",$C$15/$C$12,C103*$C$6/12),"")</f>
        <v/>
      </c>
      <c r="F103" s="13" t="str">
        <f aca="false">IF($A103&lt;=$C$12,D103-E103,"")</f>
        <v/>
      </c>
      <c r="G103" s="13" t="str">
        <f aca="false">IF($A103&lt;=$C$12,IF($A103=$C$12,0,ROUND(C103-F103,2)),"")</f>
        <v/>
      </c>
    </row>
    <row r="104" customFormat="false" ht="15" hidden="false" customHeight="false" outlineLevel="0" collapsed="false">
      <c r="A104" s="17" t="n">
        <v>84</v>
      </c>
      <c r="B104" s="18" t="str">
        <f aca="false">IF($A104&lt;=$C$12,EDATE($C$9,$A104-1),"")</f>
        <v/>
      </c>
      <c r="C104" s="13" t="str">
        <f aca="false">IF($A104&lt;=$C$12,G103,"")</f>
        <v/>
      </c>
      <c r="D104" s="13" t="str">
        <f aca="false">IF($A104&lt;=$C$12,$C$13,"")</f>
        <v/>
      </c>
      <c r="E104" s="13" t="str">
        <f aca="false">IF($A104&lt;=$C$12,IF($C$8="ثابتة (Flat)",$C$15/$C$12,C104*$C$6/12),"")</f>
        <v/>
      </c>
      <c r="F104" s="13" t="str">
        <f aca="false">IF($A104&lt;=$C$12,D104-E104,"")</f>
        <v/>
      </c>
      <c r="G104" s="13" t="str">
        <f aca="false">IF($A104&lt;=$C$12,IF($A104=$C$12,0,ROUND(C104-F104,2)),"")</f>
        <v/>
      </c>
    </row>
    <row r="105" customFormat="false" ht="15" hidden="false" customHeight="false" outlineLevel="0" collapsed="false">
      <c r="A105" s="17" t="n">
        <v>85</v>
      </c>
      <c r="B105" s="18" t="str">
        <f aca="false">IF($A105&lt;=$C$12,EDATE($C$9,$A105-1),"")</f>
        <v/>
      </c>
      <c r="C105" s="13" t="str">
        <f aca="false">IF($A105&lt;=$C$12,G104,"")</f>
        <v/>
      </c>
      <c r="D105" s="13" t="str">
        <f aca="false">IF($A105&lt;=$C$12,$C$13,"")</f>
        <v/>
      </c>
      <c r="E105" s="13" t="str">
        <f aca="false">IF($A105&lt;=$C$12,IF($C$8="ثابتة (Flat)",$C$15/$C$12,C105*$C$6/12),"")</f>
        <v/>
      </c>
      <c r="F105" s="13" t="str">
        <f aca="false">IF($A105&lt;=$C$12,D105-E105,"")</f>
        <v/>
      </c>
      <c r="G105" s="13" t="str">
        <f aca="false">IF($A105&lt;=$C$12,IF($A105=$C$12,0,ROUND(C105-F105,2)),"")</f>
        <v/>
      </c>
    </row>
    <row r="106" customFormat="false" ht="15" hidden="false" customHeight="false" outlineLevel="0" collapsed="false">
      <c r="A106" s="17" t="n">
        <v>86</v>
      </c>
      <c r="B106" s="18" t="str">
        <f aca="false">IF($A106&lt;=$C$12,EDATE($C$9,$A106-1),"")</f>
        <v/>
      </c>
      <c r="C106" s="13" t="str">
        <f aca="false">IF($A106&lt;=$C$12,G105,"")</f>
        <v/>
      </c>
      <c r="D106" s="13" t="str">
        <f aca="false">IF($A106&lt;=$C$12,$C$13,"")</f>
        <v/>
      </c>
      <c r="E106" s="13" t="str">
        <f aca="false">IF($A106&lt;=$C$12,IF($C$8="ثابتة (Flat)",$C$15/$C$12,C106*$C$6/12),"")</f>
        <v/>
      </c>
      <c r="F106" s="13" t="str">
        <f aca="false">IF($A106&lt;=$C$12,D106-E106,"")</f>
        <v/>
      </c>
      <c r="G106" s="13" t="str">
        <f aca="false">IF($A106&lt;=$C$12,IF($A106=$C$12,0,ROUND(C106-F106,2)),"")</f>
        <v/>
      </c>
    </row>
    <row r="107" customFormat="false" ht="15" hidden="false" customHeight="false" outlineLevel="0" collapsed="false">
      <c r="A107" s="17" t="n">
        <v>87</v>
      </c>
      <c r="B107" s="18" t="str">
        <f aca="false">IF($A107&lt;=$C$12,EDATE($C$9,$A107-1),"")</f>
        <v/>
      </c>
      <c r="C107" s="13" t="str">
        <f aca="false">IF($A107&lt;=$C$12,G106,"")</f>
        <v/>
      </c>
      <c r="D107" s="13" t="str">
        <f aca="false">IF($A107&lt;=$C$12,$C$13,"")</f>
        <v/>
      </c>
      <c r="E107" s="13" t="str">
        <f aca="false">IF($A107&lt;=$C$12,IF($C$8="ثابتة (Flat)",$C$15/$C$12,C107*$C$6/12),"")</f>
        <v/>
      </c>
      <c r="F107" s="13" t="str">
        <f aca="false">IF($A107&lt;=$C$12,D107-E107,"")</f>
        <v/>
      </c>
      <c r="G107" s="13" t="str">
        <f aca="false">IF($A107&lt;=$C$12,IF($A107=$C$12,0,ROUND(C107-F107,2)),"")</f>
        <v/>
      </c>
    </row>
    <row r="108" customFormat="false" ht="15" hidden="false" customHeight="false" outlineLevel="0" collapsed="false">
      <c r="A108" s="17" t="n">
        <v>88</v>
      </c>
      <c r="B108" s="18" t="str">
        <f aca="false">IF($A108&lt;=$C$12,EDATE($C$9,$A108-1),"")</f>
        <v/>
      </c>
      <c r="C108" s="13" t="str">
        <f aca="false">IF($A108&lt;=$C$12,G107,"")</f>
        <v/>
      </c>
      <c r="D108" s="13" t="str">
        <f aca="false">IF($A108&lt;=$C$12,$C$13,"")</f>
        <v/>
      </c>
      <c r="E108" s="13" t="str">
        <f aca="false">IF($A108&lt;=$C$12,IF($C$8="ثابتة (Flat)",$C$15/$C$12,C108*$C$6/12),"")</f>
        <v/>
      </c>
      <c r="F108" s="13" t="str">
        <f aca="false">IF($A108&lt;=$C$12,D108-E108,"")</f>
        <v/>
      </c>
      <c r="G108" s="13" t="str">
        <f aca="false">IF($A108&lt;=$C$12,IF($A108=$C$12,0,ROUND(C108-F108,2)),"")</f>
        <v/>
      </c>
    </row>
    <row r="109" customFormat="false" ht="15" hidden="false" customHeight="false" outlineLevel="0" collapsed="false">
      <c r="A109" s="17" t="n">
        <v>89</v>
      </c>
      <c r="B109" s="18" t="str">
        <f aca="false">IF($A109&lt;=$C$12,EDATE($C$9,$A109-1),"")</f>
        <v/>
      </c>
      <c r="C109" s="13" t="str">
        <f aca="false">IF($A109&lt;=$C$12,G108,"")</f>
        <v/>
      </c>
      <c r="D109" s="13" t="str">
        <f aca="false">IF($A109&lt;=$C$12,$C$13,"")</f>
        <v/>
      </c>
      <c r="E109" s="13" t="str">
        <f aca="false">IF($A109&lt;=$C$12,IF($C$8="ثابتة (Flat)",$C$15/$C$12,C109*$C$6/12),"")</f>
        <v/>
      </c>
      <c r="F109" s="13" t="str">
        <f aca="false">IF($A109&lt;=$C$12,D109-E109,"")</f>
        <v/>
      </c>
      <c r="G109" s="13" t="str">
        <f aca="false">IF($A109&lt;=$C$12,IF($A109=$C$12,0,ROUND(C109-F109,2)),"")</f>
        <v/>
      </c>
    </row>
    <row r="110" customFormat="false" ht="15" hidden="false" customHeight="false" outlineLevel="0" collapsed="false">
      <c r="A110" s="17" t="n">
        <v>90</v>
      </c>
      <c r="B110" s="18" t="str">
        <f aca="false">IF($A110&lt;=$C$12,EDATE($C$9,$A110-1),"")</f>
        <v/>
      </c>
      <c r="C110" s="13" t="str">
        <f aca="false">IF($A110&lt;=$C$12,G109,"")</f>
        <v/>
      </c>
      <c r="D110" s="13" t="str">
        <f aca="false">IF($A110&lt;=$C$12,$C$13,"")</f>
        <v/>
      </c>
      <c r="E110" s="13" t="str">
        <f aca="false">IF($A110&lt;=$C$12,IF($C$8="ثابتة (Flat)",$C$15/$C$12,C110*$C$6/12),"")</f>
        <v/>
      </c>
      <c r="F110" s="13" t="str">
        <f aca="false">IF($A110&lt;=$C$12,D110-E110,"")</f>
        <v/>
      </c>
      <c r="G110" s="13" t="str">
        <f aca="false">IF($A110&lt;=$C$12,IF($A110=$C$12,0,ROUND(C110-F110,2)),"")</f>
        <v/>
      </c>
    </row>
    <row r="111" customFormat="false" ht="15" hidden="false" customHeight="false" outlineLevel="0" collapsed="false">
      <c r="A111" s="17" t="n">
        <v>91</v>
      </c>
      <c r="B111" s="18" t="str">
        <f aca="false">IF($A111&lt;=$C$12,EDATE($C$9,$A111-1),"")</f>
        <v/>
      </c>
      <c r="C111" s="13" t="str">
        <f aca="false">IF($A111&lt;=$C$12,G110,"")</f>
        <v/>
      </c>
      <c r="D111" s="13" t="str">
        <f aca="false">IF($A111&lt;=$C$12,$C$13,"")</f>
        <v/>
      </c>
      <c r="E111" s="13" t="str">
        <f aca="false">IF($A111&lt;=$C$12,IF($C$8="ثابتة (Flat)",$C$15/$C$12,C111*$C$6/12),"")</f>
        <v/>
      </c>
      <c r="F111" s="13" t="str">
        <f aca="false">IF($A111&lt;=$C$12,D111-E111,"")</f>
        <v/>
      </c>
      <c r="G111" s="13" t="str">
        <f aca="false">IF($A111&lt;=$C$12,IF($A111=$C$12,0,ROUND(C111-F111,2)),"")</f>
        <v/>
      </c>
    </row>
    <row r="112" customFormat="false" ht="15" hidden="false" customHeight="false" outlineLevel="0" collapsed="false">
      <c r="A112" s="17" t="n">
        <v>92</v>
      </c>
      <c r="B112" s="18" t="str">
        <f aca="false">IF($A112&lt;=$C$12,EDATE($C$9,$A112-1),"")</f>
        <v/>
      </c>
      <c r="C112" s="13" t="str">
        <f aca="false">IF($A112&lt;=$C$12,G111,"")</f>
        <v/>
      </c>
      <c r="D112" s="13" t="str">
        <f aca="false">IF($A112&lt;=$C$12,$C$13,"")</f>
        <v/>
      </c>
      <c r="E112" s="13" t="str">
        <f aca="false">IF($A112&lt;=$C$12,IF($C$8="ثابتة (Flat)",$C$15/$C$12,C112*$C$6/12),"")</f>
        <v/>
      </c>
      <c r="F112" s="13" t="str">
        <f aca="false">IF($A112&lt;=$C$12,D112-E112,"")</f>
        <v/>
      </c>
      <c r="G112" s="13" t="str">
        <f aca="false">IF($A112&lt;=$C$12,IF($A112=$C$12,0,ROUND(C112-F112,2)),"")</f>
        <v/>
      </c>
    </row>
    <row r="113" customFormat="false" ht="15" hidden="false" customHeight="false" outlineLevel="0" collapsed="false">
      <c r="A113" s="17" t="n">
        <v>93</v>
      </c>
      <c r="B113" s="18" t="str">
        <f aca="false">IF($A113&lt;=$C$12,EDATE($C$9,$A113-1),"")</f>
        <v/>
      </c>
      <c r="C113" s="13" t="str">
        <f aca="false">IF($A113&lt;=$C$12,G112,"")</f>
        <v/>
      </c>
      <c r="D113" s="13" t="str">
        <f aca="false">IF($A113&lt;=$C$12,$C$13,"")</f>
        <v/>
      </c>
      <c r="E113" s="13" t="str">
        <f aca="false">IF($A113&lt;=$C$12,IF($C$8="ثابتة (Flat)",$C$15/$C$12,C113*$C$6/12),"")</f>
        <v/>
      </c>
      <c r="F113" s="13" t="str">
        <f aca="false">IF($A113&lt;=$C$12,D113-E113,"")</f>
        <v/>
      </c>
      <c r="G113" s="13" t="str">
        <f aca="false">IF($A113&lt;=$C$12,IF($A113=$C$12,0,ROUND(C113-F113,2)),"")</f>
        <v/>
      </c>
    </row>
    <row r="114" customFormat="false" ht="15" hidden="false" customHeight="false" outlineLevel="0" collapsed="false">
      <c r="A114" s="17" t="n">
        <v>94</v>
      </c>
      <c r="B114" s="18" t="str">
        <f aca="false">IF($A114&lt;=$C$12,EDATE($C$9,$A114-1),"")</f>
        <v/>
      </c>
      <c r="C114" s="13" t="str">
        <f aca="false">IF($A114&lt;=$C$12,G113,"")</f>
        <v/>
      </c>
      <c r="D114" s="13" t="str">
        <f aca="false">IF($A114&lt;=$C$12,$C$13,"")</f>
        <v/>
      </c>
      <c r="E114" s="13" t="str">
        <f aca="false">IF($A114&lt;=$C$12,IF($C$8="ثابتة (Flat)",$C$15/$C$12,C114*$C$6/12),"")</f>
        <v/>
      </c>
      <c r="F114" s="13" t="str">
        <f aca="false">IF($A114&lt;=$C$12,D114-E114,"")</f>
        <v/>
      </c>
      <c r="G114" s="13" t="str">
        <f aca="false">IF($A114&lt;=$C$12,IF($A114=$C$12,0,ROUND(C114-F114,2)),"")</f>
        <v/>
      </c>
    </row>
    <row r="115" customFormat="false" ht="15" hidden="false" customHeight="false" outlineLevel="0" collapsed="false">
      <c r="A115" s="17" t="n">
        <v>95</v>
      </c>
      <c r="B115" s="18" t="str">
        <f aca="false">IF($A115&lt;=$C$12,EDATE($C$9,$A115-1),"")</f>
        <v/>
      </c>
      <c r="C115" s="13" t="str">
        <f aca="false">IF($A115&lt;=$C$12,G114,"")</f>
        <v/>
      </c>
      <c r="D115" s="13" t="str">
        <f aca="false">IF($A115&lt;=$C$12,$C$13,"")</f>
        <v/>
      </c>
      <c r="E115" s="13" t="str">
        <f aca="false">IF($A115&lt;=$C$12,IF($C$8="ثابتة (Flat)",$C$15/$C$12,C115*$C$6/12),"")</f>
        <v/>
      </c>
      <c r="F115" s="13" t="str">
        <f aca="false">IF($A115&lt;=$C$12,D115-E115,"")</f>
        <v/>
      </c>
      <c r="G115" s="13" t="str">
        <f aca="false">IF($A115&lt;=$C$12,IF($A115=$C$12,0,ROUND(C115-F115,2)),"")</f>
        <v/>
      </c>
    </row>
    <row r="116" customFormat="false" ht="15" hidden="false" customHeight="false" outlineLevel="0" collapsed="false">
      <c r="A116" s="17" t="n">
        <v>96</v>
      </c>
      <c r="B116" s="18" t="str">
        <f aca="false">IF($A116&lt;=$C$12,EDATE($C$9,$A116-1),"")</f>
        <v/>
      </c>
      <c r="C116" s="13" t="str">
        <f aca="false">IF($A116&lt;=$C$12,G115,"")</f>
        <v/>
      </c>
      <c r="D116" s="13" t="str">
        <f aca="false">IF($A116&lt;=$C$12,$C$13,"")</f>
        <v/>
      </c>
      <c r="E116" s="13" t="str">
        <f aca="false">IF($A116&lt;=$C$12,IF($C$8="ثابتة (Flat)",$C$15/$C$12,C116*$C$6/12),"")</f>
        <v/>
      </c>
      <c r="F116" s="13" t="str">
        <f aca="false">IF($A116&lt;=$C$12,D116-E116,"")</f>
        <v/>
      </c>
      <c r="G116" s="13" t="str">
        <f aca="false">IF($A116&lt;=$C$12,IF($A116=$C$12,0,ROUND(C116-F116,2)),"")</f>
        <v/>
      </c>
    </row>
    <row r="117" customFormat="false" ht="15" hidden="false" customHeight="false" outlineLevel="0" collapsed="false">
      <c r="A117" s="17" t="n">
        <v>97</v>
      </c>
      <c r="B117" s="18" t="str">
        <f aca="false">IF($A117&lt;=$C$12,EDATE($C$9,$A117-1),"")</f>
        <v/>
      </c>
      <c r="C117" s="13" t="str">
        <f aca="false">IF($A117&lt;=$C$12,G116,"")</f>
        <v/>
      </c>
      <c r="D117" s="13" t="str">
        <f aca="false">IF($A117&lt;=$C$12,$C$13,"")</f>
        <v/>
      </c>
      <c r="E117" s="13" t="str">
        <f aca="false">IF($A117&lt;=$C$12,IF($C$8="ثابتة (Flat)",$C$15/$C$12,C117*$C$6/12),"")</f>
        <v/>
      </c>
      <c r="F117" s="13" t="str">
        <f aca="false">IF($A117&lt;=$C$12,D117-E117,"")</f>
        <v/>
      </c>
      <c r="G117" s="13" t="str">
        <f aca="false">IF($A117&lt;=$C$12,IF($A117=$C$12,0,ROUND(C117-F117,2)),"")</f>
        <v/>
      </c>
    </row>
    <row r="118" customFormat="false" ht="15" hidden="false" customHeight="false" outlineLevel="0" collapsed="false">
      <c r="A118" s="17" t="n">
        <v>98</v>
      </c>
      <c r="B118" s="18" t="str">
        <f aca="false">IF($A118&lt;=$C$12,EDATE($C$9,$A118-1),"")</f>
        <v/>
      </c>
      <c r="C118" s="13" t="str">
        <f aca="false">IF($A118&lt;=$C$12,G117,"")</f>
        <v/>
      </c>
      <c r="D118" s="13" t="str">
        <f aca="false">IF($A118&lt;=$C$12,$C$13,"")</f>
        <v/>
      </c>
      <c r="E118" s="13" t="str">
        <f aca="false">IF($A118&lt;=$C$12,IF($C$8="ثابتة (Flat)",$C$15/$C$12,C118*$C$6/12),"")</f>
        <v/>
      </c>
      <c r="F118" s="13" t="str">
        <f aca="false">IF($A118&lt;=$C$12,D118-E118,"")</f>
        <v/>
      </c>
      <c r="G118" s="13" t="str">
        <f aca="false">IF($A118&lt;=$C$12,IF($A118=$C$12,0,ROUND(C118-F118,2)),"")</f>
        <v/>
      </c>
    </row>
    <row r="119" customFormat="false" ht="15" hidden="false" customHeight="false" outlineLevel="0" collapsed="false">
      <c r="A119" s="17" t="n">
        <v>99</v>
      </c>
      <c r="B119" s="18" t="str">
        <f aca="false">IF($A119&lt;=$C$12,EDATE($C$9,$A119-1),"")</f>
        <v/>
      </c>
      <c r="C119" s="13" t="str">
        <f aca="false">IF($A119&lt;=$C$12,G118,"")</f>
        <v/>
      </c>
      <c r="D119" s="13" t="str">
        <f aca="false">IF($A119&lt;=$C$12,$C$13,"")</f>
        <v/>
      </c>
      <c r="E119" s="13" t="str">
        <f aca="false">IF($A119&lt;=$C$12,IF($C$8="ثابتة (Flat)",$C$15/$C$12,C119*$C$6/12),"")</f>
        <v/>
      </c>
      <c r="F119" s="13" t="str">
        <f aca="false">IF($A119&lt;=$C$12,D119-E119,"")</f>
        <v/>
      </c>
      <c r="G119" s="13" t="str">
        <f aca="false">IF($A119&lt;=$C$12,IF($A119=$C$12,0,ROUND(C119-F119,2)),"")</f>
        <v/>
      </c>
    </row>
    <row r="120" customFormat="false" ht="15" hidden="false" customHeight="false" outlineLevel="0" collapsed="false">
      <c r="A120" s="17" t="n">
        <v>100</v>
      </c>
      <c r="B120" s="18" t="str">
        <f aca="false">IF($A120&lt;=$C$12,EDATE($C$9,$A120-1),"")</f>
        <v/>
      </c>
      <c r="C120" s="13" t="str">
        <f aca="false">IF($A120&lt;=$C$12,G119,"")</f>
        <v/>
      </c>
      <c r="D120" s="13" t="str">
        <f aca="false">IF($A120&lt;=$C$12,$C$13,"")</f>
        <v/>
      </c>
      <c r="E120" s="13" t="str">
        <f aca="false">IF($A120&lt;=$C$12,IF($C$8="ثابتة (Flat)",$C$15/$C$12,C120*$C$6/12),"")</f>
        <v/>
      </c>
      <c r="F120" s="13" t="str">
        <f aca="false">IF($A120&lt;=$C$12,D120-E120,"")</f>
        <v/>
      </c>
      <c r="G120" s="13" t="str">
        <f aca="false">IF($A120&lt;=$C$12,IF($A120=$C$12,0,ROUND(C120-F120,2)),"")</f>
        <v/>
      </c>
    </row>
    <row r="121" customFormat="false" ht="15" hidden="false" customHeight="false" outlineLevel="0" collapsed="false">
      <c r="A121" s="17" t="n">
        <v>101</v>
      </c>
      <c r="B121" s="18" t="str">
        <f aca="false">IF($A121&lt;=$C$12,EDATE($C$9,$A121-1),"")</f>
        <v/>
      </c>
      <c r="C121" s="13" t="str">
        <f aca="false">IF($A121&lt;=$C$12,G120,"")</f>
        <v/>
      </c>
      <c r="D121" s="13" t="str">
        <f aca="false">IF($A121&lt;=$C$12,$C$13,"")</f>
        <v/>
      </c>
      <c r="E121" s="13" t="str">
        <f aca="false">IF($A121&lt;=$C$12,IF($C$8="ثابتة (Flat)",$C$15/$C$12,C121*$C$6/12),"")</f>
        <v/>
      </c>
      <c r="F121" s="13" t="str">
        <f aca="false">IF($A121&lt;=$C$12,D121-E121,"")</f>
        <v/>
      </c>
      <c r="G121" s="13" t="str">
        <f aca="false">IF($A121&lt;=$C$12,IF($A121=$C$12,0,ROUND(C121-F121,2)),"")</f>
        <v/>
      </c>
    </row>
    <row r="122" customFormat="false" ht="15" hidden="false" customHeight="false" outlineLevel="0" collapsed="false">
      <c r="A122" s="17" t="n">
        <v>102</v>
      </c>
      <c r="B122" s="18" t="str">
        <f aca="false">IF($A122&lt;=$C$12,EDATE($C$9,$A122-1),"")</f>
        <v/>
      </c>
      <c r="C122" s="13" t="str">
        <f aca="false">IF($A122&lt;=$C$12,G121,"")</f>
        <v/>
      </c>
      <c r="D122" s="13" t="str">
        <f aca="false">IF($A122&lt;=$C$12,$C$13,"")</f>
        <v/>
      </c>
      <c r="E122" s="13" t="str">
        <f aca="false">IF($A122&lt;=$C$12,IF($C$8="ثابتة (Flat)",$C$15/$C$12,C122*$C$6/12),"")</f>
        <v/>
      </c>
      <c r="F122" s="13" t="str">
        <f aca="false">IF($A122&lt;=$C$12,D122-E122,"")</f>
        <v/>
      </c>
      <c r="G122" s="13" t="str">
        <f aca="false">IF($A122&lt;=$C$12,IF($A122=$C$12,0,ROUND(C122-F122,2)),"")</f>
        <v/>
      </c>
    </row>
    <row r="123" customFormat="false" ht="15" hidden="false" customHeight="false" outlineLevel="0" collapsed="false">
      <c r="A123" s="17" t="n">
        <v>103</v>
      </c>
      <c r="B123" s="18" t="str">
        <f aca="false">IF($A123&lt;=$C$12,EDATE($C$9,$A123-1),"")</f>
        <v/>
      </c>
      <c r="C123" s="13" t="str">
        <f aca="false">IF($A123&lt;=$C$12,G122,"")</f>
        <v/>
      </c>
      <c r="D123" s="13" t="str">
        <f aca="false">IF($A123&lt;=$C$12,$C$13,"")</f>
        <v/>
      </c>
      <c r="E123" s="13" t="str">
        <f aca="false">IF($A123&lt;=$C$12,IF($C$8="ثابتة (Flat)",$C$15/$C$12,C123*$C$6/12),"")</f>
        <v/>
      </c>
      <c r="F123" s="13" t="str">
        <f aca="false">IF($A123&lt;=$C$12,D123-E123,"")</f>
        <v/>
      </c>
      <c r="G123" s="13" t="str">
        <f aca="false">IF($A123&lt;=$C$12,IF($A123=$C$12,0,ROUND(C123-F123,2)),"")</f>
        <v/>
      </c>
    </row>
    <row r="124" customFormat="false" ht="15" hidden="false" customHeight="false" outlineLevel="0" collapsed="false">
      <c r="A124" s="17" t="n">
        <v>104</v>
      </c>
      <c r="B124" s="18" t="str">
        <f aca="false">IF($A124&lt;=$C$12,EDATE($C$9,$A124-1),"")</f>
        <v/>
      </c>
      <c r="C124" s="13" t="str">
        <f aca="false">IF($A124&lt;=$C$12,G123,"")</f>
        <v/>
      </c>
      <c r="D124" s="13" t="str">
        <f aca="false">IF($A124&lt;=$C$12,$C$13,"")</f>
        <v/>
      </c>
      <c r="E124" s="13" t="str">
        <f aca="false">IF($A124&lt;=$C$12,IF($C$8="ثابتة (Flat)",$C$15/$C$12,C124*$C$6/12),"")</f>
        <v/>
      </c>
      <c r="F124" s="13" t="str">
        <f aca="false">IF($A124&lt;=$C$12,D124-E124,"")</f>
        <v/>
      </c>
      <c r="G124" s="13" t="str">
        <f aca="false">IF($A124&lt;=$C$12,IF($A124=$C$12,0,ROUND(C124-F124,2)),"")</f>
        <v/>
      </c>
    </row>
    <row r="125" customFormat="false" ht="15" hidden="false" customHeight="false" outlineLevel="0" collapsed="false">
      <c r="A125" s="17" t="n">
        <v>105</v>
      </c>
      <c r="B125" s="18" t="str">
        <f aca="false">IF($A125&lt;=$C$12,EDATE($C$9,$A125-1),"")</f>
        <v/>
      </c>
      <c r="C125" s="13" t="str">
        <f aca="false">IF($A125&lt;=$C$12,G124,"")</f>
        <v/>
      </c>
      <c r="D125" s="13" t="str">
        <f aca="false">IF($A125&lt;=$C$12,$C$13,"")</f>
        <v/>
      </c>
      <c r="E125" s="13" t="str">
        <f aca="false">IF($A125&lt;=$C$12,IF($C$8="ثابتة (Flat)",$C$15/$C$12,C125*$C$6/12),"")</f>
        <v/>
      </c>
      <c r="F125" s="13" t="str">
        <f aca="false">IF($A125&lt;=$C$12,D125-E125,"")</f>
        <v/>
      </c>
      <c r="G125" s="13" t="str">
        <f aca="false">IF($A125&lt;=$C$12,IF($A125=$C$12,0,ROUND(C125-F125,2)),"")</f>
        <v/>
      </c>
    </row>
    <row r="126" customFormat="false" ht="15" hidden="false" customHeight="false" outlineLevel="0" collapsed="false">
      <c r="A126" s="17" t="n">
        <v>106</v>
      </c>
      <c r="B126" s="18" t="str">
        <f aca="false">IF($A126&lt;=$C$12,EDATE($C$9,$A126-1),"")</f>
        <v/>
      </c>
      <c r="C126" s="13" t="str">
        <f aca="false">IF($A126&lt;=$C$12,G125,"")</f>
        <v/>
      </c>
      <c r="D126" s="13" t="str">
        <f aca="false">IF($A126&lt;=$C$12,$C$13,"")</f>
        <v/>
      </c>
      <c r="E126" s="13" t="str">
        <f aca="false">IF($A126&lt;=$C$12,IF($C$8="ثابتة (Flat)",$C$15/$C$12,C126*$C$6/12),"")</f>
        <v/>
      </c>
      <c r="F126" s="13" t="str">
        <f aca="false">IF($A126&lt;=$C$12,D126-E126,"")</f>
        <v/>
      </c>
      <c r="G126" s="13" t="str">
        <f aca="false">IF($A126&lt;=$C$12,IF($A126=$C$12,0,ROUND(C126-F126,2)),"")</f>
        <v/>
      </c>
    </row>
    <row r="127" customFormat="false" ht="15" hidden="false" customHeight="false" outlineLevel="0" collapsed="false">
      <c r="A127" s="17" t="n">
        <v>107</v>
      </c>
      <c r="B127" s="18" t="str">
        <f aca="false">IF($A127&lt;=$C$12,EDATE($C$9,$A127-1),"")</f>
        <v/>
      </c>
      <c r="C127" s="13" t="str">
        <f aca="false">IF($A127&lt;=$C$12,G126,"")</f>
        <v/>
      </c>
      <c r="D127" s="13" t="str">
        <f aca="false">IF($A127&lt;=$C$12,$C$13,"")</f>
        <v/>
      </c>
      <c r="E127" s="13" t="str">
        <f aca="false">IF($A127&lt;=$C$12,IF($C$8="ثابتة (Flat)",$C$15/$C$12,C127*$C$6/12),"")</f>
        <v/>
      </c>
      <c r="F127" s="13" t="str">
        <f aca="false">IF($A127&lt;=$C$12,D127-E127,"")</f>
        <v/>
      </c>
      <c r="G127" s="13" t="str">
        <f aca="false">IF($A127&lt;=$C$12,IF($A127=$C$12,0,ROUND(C127-F127,2)),"")</f>
        <v/>
      </c>
    </row>
    <row r="128" customFormat="false" ht="15" hidden="false" customHeight="false" outlineLevel="0" collapsed="false">
      <c r="A128" s="17" t="n">
        <v>108</v>
      </c>
      <c r="B128" s="18" t="str">
        <f aca="false">IF($A128&lt;=$C$12,EDATE($C$9,$A128-1),"")</f>
        <v/>
      </c>
      <c r="C128" s="13" t="str">
        <f aca="false">IF($A128&lt;=$C$12,G127,"")</f>
        <v/>
      </c>
      <c r="D128" s="13" t="str">
        <f aca="false">IF($A128&lt;=$C$12,$C$13,"")</f>
        <v/>
      </c>
      <c r="E128" s="13" t="str">
        <f aca="false">IF($A128&lt;=$C$12,IF($C$8="ثابتة (Flat)",$C$15/$C$12,C128*$C$6/12),"")</f>
        <v/>
      </c>
      <c r="F128" s="13" t="str">
        <f aca="false">IF($A128&lt;=$C$12,D128-E128,"")</f>
        <v/>
      </c>
      <c r="G128" s="13" t="str">
        <f aca="false">IF($A128&lt;=$C$12,IF($A128=$C$12,0,ROUND(C128-F128,2)),"")</f>
        <v/>
      </c>
    </row>
    <row r="129" customFormat="false" ht="15" hidden="false" customHeight="false" outlineLevel="0" collapsed="false">
      <c r="A129" s="17" t="n">
        <v>109</v>
      </c>
      <c r="B129" s="18" t="str">
        <f aca="false">IF($A129&lt;=$C$12,EDATE($C$9,$A129-1),"")</f>
        <v/>
      </c>
      <c r="C129" s="13" t="str">
        <f aca="false">IF($A129&lt;=$C$12,G128,"")</f>
        <v/>
      </c>
      <c r="D129" s="13" t="str">
        <f aca="false">IF($A129&lt;=$C$12,$C$13,"")</f>
        <v/>
      </c>
      <c r="E129" s="13" t="str">
        <f aca="false">IF($A129&lt;=$C$12,IF($C$8="ثابتة (Flat)",$C$15/$C$12,C129*$C$6/12),"")</f>
        <v/>
      </c>
      <c r="F129" s="13" t="str">
        <f aca="false">IF($A129&lt;=$C$12,D129-E129,"")</f>
        <v/>
      </c>
      <c r="G129" s="13" t="str">
        <f aca="false">IF($A129&lt;=$C$12,IF($A129=$C$12,0,ROUND(C129-F129,2)),"")</f>
        <v/>
      </c>
    </row>
    <row r="130" customFormat="false" ht="15" hidden="false" customHeight="false" outlineLevel="0" collapsed="false">
      <c r="A130" s="17" t="n">
        <v>110</v>
      </c>
      <c r="B130" s="18" t="str">
        <f aca="false">IF($A130&lt;=$C$12,EDATE($C$9,$A130-1),"")</f>
        <v/>
      </c>
      <c r="C130" s="13" t="str">
        <f aca="false">IF($A130&lt;=$C$12,G129,"")</f>
        <v/>
      </c>
      <c r="D130" s="13" t="str">
        <f aca="false">IF($A130&lt;=$C$12,$C$13,"")</f>
        <v/>
      </c>
      <c r="E130" s="13" t="str">
        <f aca="false">IF($A130&lt;=$C$12,IF($C$8="ثابتة (Flat)",$C$15/$C$12,C130*$C$6/12),"")</f>
        <v/>
      </c>
      <c r="F130" s="13" t="str">
        <f aca="false">IF($A130&lt;=$C$12,D130-E130,"")</f>
        <v/>
      </c>
      <c r="G130" s="13" t="str">
        <f aca="false">IF($A130&lt;=$C$12,IF($A130=$C$12,0,ROUND(C130-F130,2)),"")</f>
        <v/>
      </c>
    </row>
    <row r="131" customFormat="false" ht="15" hidden="false" customHeight="false" outlineLevel="0" collapsed="false">
      <c r="A131" s="17" t="n">
        <v>111</v>
      </c>
      <c r="B131" s="18" t="str">
        <f aca="false">IF($A131&lt;=$C$12,EDATE($C$9,$A131-1),"")</f>
        <v/>
      </c>
      <c r="C131" s="13" t="str">
        <f aca="false">IF($A131&lt;=$C$12,G130,"")</f>
        <v/>
      </c>
      <c r="D131" s="13" t="str">
        <f aca="false">IF($A131&lt;=$C$12,$C$13,"")</f>
        <v/>
      </c>
      <c r="E131" s="13" t="str">
        <f aca="false">IF($A131&lt;=$C$12,IF($C$8="ثابتة (Flat)",$C$15/$C$12,C131*$C$6/12),"")</f>
        <v/>
      </c>
      <c r="F131" s="13" t="str">
        <f aca="false">IF($A131&lt;=$C$12,D131-E131,"")</f>
        <v/>
      </c>
      <c r="G131" s="13" t="str">
        <f aca="false">IF($A131&lt;=$C$12,IF($A131=$C$12,0,ROUND(C131-F131,2)),"")</f>
        <v/>
      </c>
    </row>
    <row r="132" customFormat="false" ht="15" hidden="false" customHeight="false" outlineLevel="0" collapsed="false">
      <c r="A132" s="17" t="n">
        <v>112</v>
      </c>
      <c r="B132" s="18" t="str">
        <f aca="false">IF($A132&lt;=$C$12,EDATE($C$9,$A132-1),"")</f>
        <v/>
      </c>
      <c r="C132" s="13" t="str">
        <f aca="false">IF($A132&lt;=$C$12,G131,"")</f>
        <v/>
      </c>
      <c r="D132" s="13" t="str">
        <f aca="false">IF($A132&lt;=$C$12,$C$13,"")</f>
        <v/>
      </c>
      <c r="E132" s="13" t="str">
        <f aca="false">IF($A132&lt;=$C$12,IF($C$8="ثابتة (Flat)",$C$15/$C$12,C132*$C$6/12),"")</f>
        <v/>
      </c>
      <c r="F132" s="13" t="str">
        <f aca="false">IF($A132&lt;=$C$12,D132-E132,"")</f>
        <v/>
      </c>
      <c r="G132" s="13" t="str">
        <f aca="false">IF($A132&lt;=$C$12,IF($A132=$C$12,0,ROUND(C132-F132,2)),"")</f>
        <v/>
      </c>
    </row>
    <row r="133" customFormat="false" ht="15" hidden="false" customHeight="false" outlineLevel="0" collapsed="false">
      <c r="A133" s="17" t="n">
        <v>113</v>
      </c>
      <c r="B133" s="18" t="str">
        <f aca="false">IF($A133&lt;=$C$12,EDATE($C$9,$A133-1),"")</f>
        <v/>
      </c>
      <c r="C133" s="13" t="str">
        <f aca="false">IF($A133&lt;=$C$12,G132,"")</f>
        <v/>
      </c>
      <c r="D133" s="13" t="str">
        <f aca="false">IF($A133&lt;=$C$12,$C$13,"")</f>
        <v/>
      </c>
      <c r="E133" s="13" t="str">
        <f aca="false">IF($A133&lt;=$C$12,IF($C$8="ثابتة (Flat)",$C$15/$C$12,C133*$C$6/12),"")</f>
        <v/>
      </c>
      <c r="F133" s="13" t="str">
        <f aca="false">IF($A133&lt;=$C$12,D133-E133,"")</f>
        <v/>
      </c>
      <c r="G133" s="13" t="str">
        <f aca="false">IF($A133&lt;=$C$12,IF($A133=$C$12,0,ROUND(C133-F133,2)),"")</f>
        <v/>
      </c>
    </row>
    <row r="134" customFormat="false" ht="15" hidden="false" customHeight="false" outlineLevel="0" collapsed="false">
      <c r="A134" s="17" t="n">
        <v>114</v>
      </c>
      <c r="B134" s="18" t="str">
        <f aca="false">IF($A134&lt;=$C$12,EDATE($C$9,$A134-1),"")</f>
        <v/>
      </c>
      <c r="C134" s="13" t="str">
        <f aca="false">IF($A134&lt;=$C$12,G133,"")</f>
        <v/>
      </c>
      <c r="D134" s="13" t="str">
        <f aca="false">IF($A134&lt;=$C$12,$C$13,"")</f>
        <v/>
      </c>
      <c r="E134" s="13" t="str">
        <f aca="false">IF($A134&lt;=$C$12,IF($C$8="ثابتة (Flat)",$C$15/$C$12,C134*$C$6/12),"")</f>
        <v/>
      </c>
      <c r="F134" s="13" t="str">
        <f aca="false">IF($A134&lt;=$C$12,D134-E134,"")</f>
        <v/>
      </c>
      <c r="G134" s="13" t="str">
        <f aca="false">IF($A134&lt;=$C$12,IF($A134=$C$12,0,ROUND(C134-F134,2)),"")</f>
        <v/>
      </c>
    </row>
    <row r="135" customFormat="false" ht="15" hidden="false" customHeight="false" outlineLevel="0" collapsed="false">
      <c r="A135" s="17" t="n">
        <v>115</v>
      </c>
      <c r="B135" s="18" t="str">
        <f aca="false">IF($A135&lt;=$C$12,EDATE($C$9,$A135-1),"")</f>
        <v/>
      </c>
      <c r="C135" s="13" t="str">
        <f aca="false">IF($A135&lt;=$C$12,G134,"")</f>
        <v/>
      </c>
      <c r="D135" s="13" t="str">
        <f aca="false">IF($A135&lt;=$C$12,$C$13,"")</f>
        <v/>
      </c>
      <c r="E135" s="13" t="str">
        <f aca="false">IF($A135&lt;=$C$12,IF($C$8="ثابتة (Flat)",$C$15/$C$12,C135*$C$6/12),"")</f>
        <v/>
      </c>
      <c r="F135" s="13" t="str">
        <f aca="false">IF($A135&lt;=$C$12,D135-E135,"")</f>
        <v/>
      </c>
      <c r="G135" s="13" t="str">
        <f aca="false">IF($A135&lt;=$C$12,IF($A135=$C$12,0,ROUND(C135-F135,2)),"")</f>
        <v/>
      </c>
    </row>
    <row r="136" customFormat="false" ht="15" hidden="false" customHeight="false" outlineLevel="0" collapsed="false">
      <c r="A136" s="17" t="n">
        <v>116</v>
      </c>
      <c r="B136" s="18" t="str">
        <f aca="false">IF($A136&lt;=$C$12,EDATE($C$9,$A136-1),"")</f>
        <v/>
      </c>
      <c r="C136" s="13" t="str">
        <f aca="false">IF($A136&lt;=$C$12,G135,"")</f>
        <v/>
      </c>
      <c r="D136" s="13" t="str">
        <f aca="false">IF($A136&lt;=$C$12,$C$13,"")</f>
        <v/>
      </c>
      <c r="E136" s="13" t="str">
        <f aca="false">IF($A136&lt;=$C$12,IF($C$8="ثابتة (Flat)",$C$15/$C$12,C136*$C$6/12),"")</f>
        <v/>
      </c>
      <c r="F136" s="13" t="str">
        <f aca="false">IF($A136&lt;=$C$12,D136-E136,"")</f>
        <v/>
      </c>
      <c r="G136" s="13" t="str">
        <f aca="false">IF($A136&lt;=$C$12,IF($A136=$C$12,0,ROUND(C136-F136,2)),"")</f>
        <v/>
      </c>
    </row>
    <row r="137" customFormat="false" ht="15" hidden="false" customHeight="false" outlineLevel="0" collapsed="false">
      <c r="A137" s="17" t="n">
        <v>117</v>
      </c>
      <c r="B137" s="18" t="str">
        <f aca="false">IF($A137&lt;=$C$12,EDATE($C$9,$A137-1),"")</f>
        <v/>
      </c>
      <c r="C137" s="13" t="str">
        <f aca="false">IF($A137&lt;=$C$12,G136,"")</f>
        <v/>
      </c>
      <c r="D137" s="13" t="str">
        <f aca="false">IF($A137&lt;=$C$12,$C$13,"")</f>
        <v/>
      </c>
      <c r="E137" s="13" t="str">
        <f aca="false">IF($A137&lt;=$C$12,IF($C$8="ثابتة (Flat)",$C$15/$C$12,C137*$C$6/12),"")</f>
        <v/>
      </c>
      <c r="F137" s="13" t="str">
        <f aca="false">IF($A137&lt;=$C$12,D137-E137,"")</f>
        <v/>
      </c>
      <c r="G137" s="13" t="str">
        <f aca="false">IF($A137&lt;=$C$12,IF($A137=$C$12,0,ROUND(C137-F137,2)),"")</f>
        <v/>
      </c>
    </row>
    <row r="138" customFormat="false" ht="15" hidden="false" customHeight="false" outlineLevel="0" collapsed="false">
      <c r="A138" s="17" t="n">
        <v>118</v>
      </c>
      <c r="B138" s="18" t="str">
        <f aca="false">IF($A138&lt;=$C$12,EDATE($C$9,$A138-1),"")</f>
        <v/>
      </c>
      <c r="C138" s="13" t="str">
        <f aca="false">IF($A138&lt;=$C$12,G137,"")</f>
        <v/>
      </c>
      <c r="D138" s="13" t="str">
        <f aca="false">IF($A138&lt;=$C$12,$C$13,"")</f>
        <v/>
      </c>
      <c r="E138" s="13" t="str">
        <f aca="false">IF($A138&lt;=$C$12,IF($C$8="ثابتة (Flat)",$C$15/$C$12,C138*$C$6/12),"")</f>
        <v/>
      </c>
      <c r="F138" s="13" t="str">
        <f aca="false">IF($A138&lt;=$C$12,D138-E138,"")</f>
        <v/>
      </c>
      <c r="G138" s="13" t="str">
        <f aca="false">IF($A138&lt;=$C$12,IF($A138=$C$12,0,ROUND(C138-F138,2)),"")</f>
        <v/>
      </c>
    </row>
    <row r="139" customFormat="false" ht="15" hidden="false" customHeight="false" outlineLevel="0" collapsed="false">
      <c r="A139" s="17" t="n">
        <v>119</v>
      </c>
      <c r="B139" s="18" t="str">
        <f aca="false">IF($A139&lt;=$C$12,EDATE($C$9,$A139-1),"")</f>
        <v/>
      </c>
      <c r="C139" s="13" t="str">
        <f aca="false">IF($A139&lt;=$C$12,G138,"")</f>
        <v/>
      </c>
      <c r="D139" s="13" t="str">
        <f aca="false">IF($A139&lt;=$C$12,$C$13,"")</f>
        <v/>
      </c>
      <c r="E139" s="13" t="str">
        <f aca="false">IF($A139&lt;=$C$12,IF($C$8="ثابتة (Flat)",$C$15/$C$12,C139*$C$6/12),"")</f>
        <v/>
      </c>
      <c r="F139" s="13" t="str">
        <f aca="false">IF($A139&lt;=$C$12,D139-E139,"")</f>
        <v/>
      </c>
      <c r="G139" s="13" t="str">
        <f aca="false">IF($A139&lt;=$C$12,IF($A139=$C$12,0,ROUND(C139-F139,2)),"")</f>
        <v/>
      </c>
    </row>
    <row r="140" customFormat="false" ht="15" hidden="false" customHeight="false" outlineLevel="0" collapsed="false">
      <c r="A140" s="17" t="n">
        <v>120</v>
      </c>
      <c r="B140" s="18" t="str">
        <f aca="false">IF($A140&lt;=$C$12,EDATE($C$9,$A140-1),"")</f>
        <v/>
      </c>
      <c r="C140" s="13" t="str">
        <f aca="false">IF($A140&lt;=$C$12,G139,"")</f>
        <v/>
      </c>
      <c r="D140" s="13" t="str">
        <f aca="false">IF($A140&lt;=$C$12,$C$13,"")</f>
        <v/>
      </c>
      <c r="E140" s="13" t="str">
        <f aca="false">IF($A140&lt;=$C$12,IF($C$8="ثابتة (Flat)",$C$15/$C$12,C140*$C$6/12),"")</f>
        <v/>
      </c>
      <c r="F140" s="13" t="str">
        <f aca="false">IF($A140&lt;=$C$12,D140-E140,"")</f>
        <v/>
      </c>
      <c r="G140" s="13" t="str">
        <f aca="false">IF($A140&lt;=$C$12,IF($A140=$C$12,0,ROUND(C140-F140,2)),"")</f>
        <v/>
      </c>
    </row>
    <row r="141" customFormat="false" ht="15" hidden="false" customHeight="false" outlineLevel="0" collapsed="false">
      <c r="A141" s="17" t="n">
        <v>121</v>
      </c>
      <c r="B141" s="18" t="str">
        <f aca="false">IF($A141&lt;=$C$12,EDATE($C$9,$A141-1),"")</f>
        <v/>
      </c>
      <c r="C141" s="13" t="str">
        <f aca="false">IF($A141&lt;=$C$12,G140,"")</f>
        <v/>
      </c>
      <c r="D141" s="13" t="str">
        <f aca="false">IF($A141&lt;=$C$12,$C$13,"")</f>
        <v/>
      </c>
      <c r="E141" s="13" t="str">
        <f aca="false">IF($A141&lt;=$C$12,IF($C$8="ثابتة (Flat)",$C$15/$C$12,C141*$C$6/12),"")</f>
        <v/>
      </c>
      <c r="F141" s="13" t="str">
        <f aca="false">IF($A141&lt;=$C$12,D141-E141,"")</f>
        <v/>
      </c>
      <c r="G141" s="13" t="str">
        <f aca="false">IF($A141&lt;=$C$12,IF($A141=$C$12,0,ROUND(C141-F141,2)),"")</f>
        <v/>
      </c>
    </row>
    <row r="142" customFormat="false" ht="15" hidden="false" customHeight="false" outlineLevel="0" collapsed="false">
      <c r="A142" s="17" t="n">
        <v>122</v>
      </c>
      <c r="B142" s="18" t="str">
        <f aca="false">IF($A142&lt;=$C$12,EDATE($C$9,$A142-1),"")</f>
        <v/>
      </c>
      <c r="C142" s="13" t="str">
        <f aca="false">IF($A142&lt;=$C$12,G141,"")</f>
        <v/>
      </c>
      <c r="D142" s="13" t="str">
        <f aca="false">IF($A142&lt;=$C$12,$C$13,"")</f>
        <v/>
      </c>
      <c r="E142" s="13" t="str">
        <f aca="false">IF($A142&lt;=$C$12,IF($C$8="ثابتة (Flat)",$C$15/$C$12,C142*$C$6/12),"")</f>
        <v/>
      </c>
      <c r="F142" s="13" t="str">
        <f aca="false">IF($A142&lt;=$C$12,D142-E142,"")</f>
        <v/>
      </c>
      <c r="G142" s="13" t="str">
        <f aca="false">IF($A142&lt;=$C$12,IF($A142=$C$12,0,ROUND(C142-F142,2)),"")</f>
        <v/>
      </c>
    </row>
    <row r="143" customFormat="false" ht="15" hidden="false" customHeight="false" outlineLevel="0" collapsed="false">
      <c r="A143" s="17" t="n">
        <v>123</v>
      </c>
      <c r="B143" s="18" t="str">
        <f aca="false">IF($A143&lt;=$C$12,EDATE($C$9,$A143-1),"")</f>
        <v/>
      </c>
      <c r="C143" s="13" t="str">
        <f aca="false">IF($A143&lt;=$C$12,G142,"")</f>
        <v/>
      </c>
      <c r="D143" s="13" t="str">
        <f aca="false">IF($A143&lt;=$C$12,$C$13,"")</f>
        <v/>
      </c>
      <c r="E143" s="13" t="str">
        <f aca="false">IF($A143&lt;=$C$12,IF($C$8="ثابتة (Flat)",$C$15/$C$12,C143*$C$6/12),"")</f>
        <v/>
      </c>
      <c r="F143" s="13" t="str">
        <f aca="false">IF($A143&lt;=$C$12,D143-E143,"")</f>
        <v/>
      </c>
      <c r="G143" s="13" t="str">
        <f aca="false">IF($A143&lt;=$C$12,IF($A143=$C$12,0,ROUND(C143-F143,2)),"")</f>
        <v/>
      </c>
    </row>
    <row r="144" customFormat="false" ht="15" hidden="false" customHeight="false" outlineLevel="0" collapsed="false">
      <c r="A144" s="17" t="n">
        <v>124</v>
      </c>
      <c r="B144" s="18" t="str">
        <f aca="false">IF($A144&lt;=$C$12,EDATE($C$9,$A144-1),"")</f>
        <v/>
      </c>
      <c r="C144" s="13" t="str">
        <f aca="false">IF($A144&lt;=$C$12,G143,"")</f>
        <v/>
      </c>
      <c r="D144" s="13" t="str">
        <f aca="false">IF($A144&lt;=$C$12,$C$13,"")</f>
        <v/>
      </c>
      <c r="E144" s="13" t="str">
        <f aca="false">IF($A144&lt;=$C$12,IF($C$8="ثابتة (Flat)",$C$15/$C$12,C144*$C$6/12),"")</f>
        <v/>
      </c>
      <c r="F144" s="13" t="str">
        <f aca="false">IF($A144&lt;=$C$12,D144-E144,"")</f>
        <v/>
      </c>
      <c r="G144" s="13" t="str">
        <f aca="false">IF($A144&lt;=$C$12,IF($A144=$C$12,0,ROUND(C144-F144,2)),"")</f>
        <v/>
      </c>
    </row>
    <row r="145" customFormat="false" ht="15" hidden="false" customHeight="false" outlineLevel="0" collapsed="false">
      <c r="A145" s="17" t="n">
        <v>125</v>
      </c>
      <c r="B145" s="18" t="str">
        <f aca="false">IF($A145&lt;=$C$12,EDATE($C$9,$A145-1),"")</f>
        <v/>
      </c>
      <c r="C145" s="13" t="str">
        <f aca="false">IF($A145&lt;=$C$12,G144,"")</f>
        <v/>
      </c>
      <c r="D145" s="13" t="str">
        <f aca="false">IF($A145&lt;=$C$12,$C$13,"")</f>
        <v/>
      </c>
      <c r="E145" s="13" t="str">
        <f aca="false">IF($A145&lt;=$C$12,IF($C$8="ثابتة (Flat)",$C$15/$C$12,C145*$C$6/12),"")</f>
        <v/>
      </c>
      <c r="F145" s="13" t="str">
        <f aca="false">IF($A145&lt;=$C$12,D145-E145,"")</f>
        <v/>
      </c>
      <c r="G145" s="13" t="str">
        <f aca="false">IF($A145&lt;=$C$12,IF($A145=$C$12,0,ROUND(C145-F145,2)),"")</f>
        <v/>
      </c>
    </row>
    <row r="146" customFormat="false" ht="15" hidden="false" customHeight="false" outlineLevel="0" collapsed="false">
      <c r="A146" s="17" t="n">
        <v>126</v>
      </c>
      <c r="B146" s="18" t="str">
        <f aca="false">IF($A146&lt;=$C$12,EDATE($C$9,$A146-1),"")</f>
        <v/>
      </c>
      <c r="C146" s="13" t="str">
        <f aca="false">IF($A146&lt;=$C$12,G145,"")</f>
        <v/>
      </c>
      <c r="D146" s="13" t="str">
        <f aca="false">IF($A146&lt;=$C$12,$C$13,"")</f>
        <v/>
      </c>
      <c r="E146" s="13" t="str">
        <f aca="false">IF($A146&lt;=$C$12,IF($C$8="ثابتة (Flat)",$C$15/$C$12,C146*$C$6/12),"")</f>
        <v/>
      </c>
      <c r="F146" s="13" t="str">
        <f aca="false">IF($A146&lt;=$C$12,D146-E146,"")</f>
        <v/>
      </c>
      <c r="G146" s="13" t="str">
        <f aca="false">IF($A146&lt;=$C$12,IF($A146=$C$12,0,ROUND(C146-F146,2)),"")</f>
        <v/>
      </c>
    </row>
    <row r="147" customFormat="false" ht="15" hidden="false" customHeight="false" outlineLevel="0" collapsed="false">
      <c r="A147" s="17" t="n">
        <v>127</v>
      </c>
      <c r="B147" s="18" t="str">
        <f aca="false">IF($A147&lt;=$C$12,EDATE($C$9,$A147-1),"")</f>
        <v/>
      </c>
      <c r="C147" s="13" t="str">
        <f aca="false">IF($A147&lt;=$C$12,G146,"")</f>
        <v/>
      </c>
      <c r="D147" s="13" t="str">
        <f aca="false">IF($A147&lt;=$C$12,$C$13,"")</f>
        <v/>
      </c>
      <c r="E147" s="13" t="str">
        <f aca="false">IF($A147&lt;=$C$12,IF($C$8="ثابتة (Flat)",$C$15/$C$12,C147*$C$6/12),"")</f>
        <v/>
      </c>
      <c r="F147" s="13" t="str">
        <f aca="false">IF($A147&lt;=$C$12,D147-E147,"")</f>
        <v/>
      </c>
      <c r="G147" s="13" t="str">
        <f aca="false">IF($A147&lt;=$C$12,IF($A147=$C$12,0,ROUND(C147-F147,2)),"")</f>
        <v/>
      </c>
    </row>
    <row r="148" customFormat="false" ht="15" hidden="false" customHeight="false" outlineLevel="0" collapsed="false">
      <c r="A148" s="17" t="n">
        <v>128</v>
      </c>
      <c r="B148" s="18" t="str">
        <f aca="false">IF($A148&lt;=$C$12,EDATE($C$9,$A148-1),"")</f>
        <v/>
      </c>
      <c r="C148" s="13" t="str">
        <f aca="false">IF($A148&lt;=$C$12,G147,"")</f>
        <v/>
      </c>
      <c r="D148" s="13" t="str">
        <f aca="false">IF($A148&lt;=$C$12,$C$13,"")</f>
        <v/>
      </c>
      <c r="E148" s="13" t="str">
        <f aca="false">IF($A148&lt;=$C$12,IF($C$8="ثابتة (Flat)",$C$15/$C$12,C148*$C$6/12),"")</f>
        <v/>
      </c>
      <c r="F148" s="13" t="str">
        <f aca="false">IF($A148&lt;=$C$12,D148-E148,"")</f>
        <v/>
      </c>
      <c r="G148" s="13" t="str">
        <f aca="false">IF($A148&lt;=$C$12,IF($A148=$C$12,0,ROUND(C148-F148,2)),"")</f>
        <v/>
      </c>
    </row>
    <row r="149" customFormat="false" ht="15" hidden="false" customHeight="false" outlineLevel="0" collapsed="false">
      <c r="A149" s="17" t="n">
        <v>129</v>
      </c>
      <c r="B149" s="18" t="str">
        <f aca="false">IF($A149&lt;=$C$12,EDATE($C$9,$A149-1),"")</f>
        <v/>
      </c>
      <c r="C149" s="13" t="str">
        <f aca="false">IF($A149&lt;=$C$12,G148,"")</f>
        <v/>
      </c>
      <c r="D149" s="13" t="str">
        <f aca="false">IF($A149&lt;=$C$12,$C$13,"")</f>
        <v/>
      </c>
      <c r="E149" s="13" t="str">
        <f aca="false">IF($A149&lt;=$C$12,IF($C$8="ثابتة (Flat)",$C$15/$C$12,C149*$C$6/12),"")</f>
        <v/>
      </c>
      <c r="F149" s="13" t="str">
        <f aca="false">IF($A149&lt;=$C$12,D149-E149,"")</f>
        <v/>
      </c>
      <c r="G149" s="13" t="str">
        <f aca="false">IF($A149&lt;=$C$12,IF($A149=$C$12,0,ROUND(C149-F149,2)),"")</f>
        <v/>
      </c>
    </row>
    <row r="150" customFormat="false" ht="15" hidden="false" customHeight="false" outlineLevel="0" collapsed="false">
      <c r="A150" s="17" t="n">
        <v>130</v>
      </c>
      <c r="B150" s="18" t="str">
        <f aca="false">IF($A150&lt;=$C$12,EDATE($C$9,$A150-1),"")</f>
        <v/>
      </c>
      <c r="C150" s="13" t="str">
        <f aca="false">IF($A150&lt;=$C$12,G149,"")</f>
        <v/>
      </c>
      <c r="D150" s="13" t="str">
        <f aca="false">IF($A150&lt;=$C$12,$C$13,"")</f>
        <v/>
      </c>
      <c r="E150" s="13" t="str">
        <f aca="false">IF($A150&lt;=$C$12,IF($C$8="ثابتة (Flat)",$C$15/$C$12,C150*$C$6/12),"")</f>
        <v/>
      </c>
      <c r="F150" s="13" t="str">
        <f aca="false">IF($A150&lt;=$C$12,D150-E150,"")</f>
        <v/>
      </c>
      <c r="G150" s="13" t="str">
        <f aca="false">IF($A150&lt;=$C$12,IF($A150=$C$12,0,ROUND(C150-F150,2)),"")</f>
        <v/>
      </c>
    </row>
    <row r="151" customFormat="false" ht="15" hidden="false" customHeight="false" outlineLevel="0" collapsed="false">
      <c r="A151" s="17" t="n">
        <v>131</v>
      </c>
      <c r="B151" s="18" t="str">
        <f aca="false">IF($A151&lt;=$C$12,EDATE($C$9,$A151-1),"")</f>
        <v/>
      </c>
      <c r="C151" s="13" t="str">
        <f aca="false">IF($A151&lt;=$C$12,G150,"")</f>
        <v/>
      </c>
      <c r="D151" s="13" t="str">
        <f aca="false">IF($A151&lt;=$C$12,$C$13,"")</f>
        <v/>
      </c>
      <c r="E151" s="13" t="str">
        <f aca="false">IF($A151&lt;=$C$12,IF($C$8="ثابتة (Flat)",$C$15/$C$12,C151*$C$6/12),"")</f>
        <v/>
      </c>
      <c r="F151" s="13" t="str">
        <f aca="false">IF($A151&lt;=$C$12,D151-E151,"")</f>
        <v/>
      </c>
      <c r="G151" s="13" t="str">
        <f aca="false">IF($A151&lt;=$C$12,IF($A151=$C$12,0,ROUND(C151-F151,2)),"")</f>
        <v/>
      </c>
    </row>
    <row r="152" customFormat="false" ht="15" hidden="false" customHeight="false" outlineLevel="0" collapsed="false">
      <c r="A152" s="17" t="n">
        <v>132</v>
      </c>
      <c r="B152" s="18" t="str">
        <f aca="false">IF($A152&lt;=$C$12,EDATE($C$9,$A152-1),"")</f>
        <v/>
      </c>
      <c r="C152" s="13" t="str">
        <f aca="false">IF($A152&lt;=$C$12,G151,"")</f>
        <v/>
      </c>
      <c r="D152" s="13" t="str">
        <f aca="false">IF($A152&lt;=$C$12,$C$13,"")</f>
        <v/>
      </c>
      <c r="E152" s="13" t="str">
        <f aca="false">IF($A152&lt;=$C$12,IF($C$8="ثابتة (Flat)",$C$15/$C$12,C152*$C$6/12),"")</f>
        <v/>
      </c>
      <c r="F152" s="13" t="str">
        <f aca="false">IF($A152&lt;=$C$12,D152-E152,"")</f>
        <v/>
      </c>
      <c r="G152" s="13" t="str">
        <f aca="false">IF($A152&lt;=$C$12,IF($A152=$C$12,0,ROUND(C152-F152,2)),"")</f>
        <v/>
      </c>
    </row>
    <row r="153" customFormat="false" ht="15" hidden="false" customHeight="false" outlineLevel="0" collapsed="false">
      <c r="A153" s="17" t="n">
        <v>133</v>
      </c>
      <c r="B153" s="18" t="str">
        <f aca="false">IF($A153&lt;=$C$12,EDATE($C$9,$A153-1),"")</f>
        <v/>
      </c>
      <c r="C153" s="13" t="str">
        <f aca="false">IF($A153&lt;=$C$12,G152,"")</f>
        <v/>
      </c>
      <c r="D153" s="13" t="str">
        <f aca="false">IF($A153&lt;=$C$12,$C$13,"")</f>
        <v/>
      </c>
      <c r="E153" s="13" t="str">
        <f aca="false">IF($A153&lt;=$C$12,IF($C$8="ثابتة (Flat)",$C$15/$C$12,C153*$C$6/12),"")</f>
        <v/>
      </c>
      <c r="F153" s="13" t="str">
        <f aca="false">IF($A153&lt;=$C$12,D153-E153,"")</f>
        <v/>
      </c>
      <c r="G153" s="13" t="str">
        <f aca="false">IF($A153&lt;=$C$12,IF($A153=$C$12,0,ROUND(C153-F153,2)),"")</f>
        <v/>
      </c>
    </row>
    <row r="154" customFormat="false" ht="15" hidden="false" customHeight="false" outlineLevel="0" collapsed="false">
      <c r="A154" s="17" t="n">
        <v>134</v>
      </c>
      <c r="B154" s="18" t="str">
        <f aca="false">IF($A154&lt;=$C$12,EDATE($C$9,$A154-1),"")</f>
        <v/>
      </c>
      <c r="C154" s="13" t="str">
        <f aca="false">IF($A154&lt;=$C$12,G153,"")</f>
        <v/>
      </c>
      <c r="D154" s="13" t="str">
        <f aca="false">IF($A154&lt;=$C$12,$C$13,"")</f>
        <v/>
      </c>
      <c r="E154" s="13" t="str">
        <f aca="false">IF($A154&lt;=$C$12,IF($C$8="ثابتة (Flat)",$C$15/$C$12,C154*$C$6/12),"")</f>
        <v/>
      </c>
      <c r="F154" s="13" t="str">
        <f aca="false">IF($A154&lt;=$C$12,D154-E154,"")</f>
        <v/>
      </c>
      <c r="G154" s="13" t="str">
        <f aca="false">IF($A154&lt;=$C$12,IF($A154=$C$12,0,ROUND(C154-F154,2)),"")</f>
        <v/>
      </c>
    </row>
    <row r="155" customFormat="false" ht="15" hidden="false" customHeight="false" outlineLevel="0" collapsed="false">
      <c r="A155" s="17" t="n">
        <v>135</v>
      </c>
      <c r="B155" s="18" t="str">
        <f aca="false">IF($A155&lt;=$C$12,EDATE($C$9,$A155-1),"")</f>
        <v/>
      </c>
      <c r="C155" s="13" t="str">
        <f aca="false">IF($A155&lt;=$C$12,G154,"")</f>
        <v/>
      </c>
      <c r="D155" s="13" t="str">
        <f aca="false">IF($A155&lt;=$C$12,$C$13,"")</f>
        <v/>
      </c>
      <c r="E155" s="13" t="str">
        <f aca="false">IF($A155&lt;=$C$12,IF($C$8="ثابتة (Flat)",$C$15/$C$12,C155*$C$6/12),"")</f>
        <v/>
      </c>
      <c r="F155" s="13" t="str">
        <f aca="false">IF($A155&lt;=$C$12,D155-E155,"")</f>
        <v/>
      </c>
      <c r="G155" s="13" t="str">
        <f aca="false">IF($A155&lt;=$C$12,IF($A155=$C$12,0,ROUND(C155-F155,2)),"")</f>
        <v/>
      </c>
    </row>
    <row r="156" customFormat="false" ht="15" hidden="false" customHeight="false" outlineLevel="0" collapsed="false">
      <c r="A156" s="17" t="n">
        <v>136</v>
      </c>
      <c r="B156" s="18" t="str">
        <f aca="false">IF($A156&lt;=$C$12,EDATE($C$9,$A156-1),"")</f>
        <v/>
      </c>
      <c r="C156" s="13" t="str">
        <f aca="false">IF($A156&lt;=$C$12,G155,"")</f>
        <v/>
      </c>
      <c r="D156" s="13" t="str">
        <f aca="false">IF($A156&lt;=$C$12,$C$13,"")</f>
        <v/>
      </c>
      <c r="E156" s="13" t="str">
        <f aca="false">IF($A156&lt;=$C$12,IF($C$8="ثابتة (Flat)",$C$15/$C$12,C156*$C$6/12),"")</f>
        <v/>
      </c>
      <c r="F156" s="13" t="str">
        <f aca="false">IF($A156&lt;=$C$12,D156-E156,"")</f>
        <v/>
      </c>
      <c r="G156" s="13" t="str">
        <f aca="false">IF($A156&lt;=$C$12,IF($A156=$C$12,0,ROUND(C156-F156,2)),"")</f>
        <v/>
      </c>
    </row>
    <row r="157" customFormat="false" ht="15" hidden="false" customHeight="false" outlineLevel="0" collapsed="false">
      <c r="A157" s="17" t="n">
        <v>137</v>
      </c>
      <c r="B157" s="18" t="str">
        <f aca="false">IF($A157&lt;=$C$12,EDATE($C$9,$A157-1),"")</f>
        <v/>
      </c>
      <c r="C157" s="13" t="str">
        <f aca="false">IF($A157&lt;=$C$12,G156,"")</f>
        <v/>
      </c>
      <c r="D157" s="13" t="str">
        <f aca="false">IF($A157&lt;=$C$12,$C$13,"")</f>
        <v/>
      </c>
      <c r="E157" s="13" t="str">
        <f aca="false">IF($A157&lt;=$C$12,IF($C$8="ثابتة (Flat)",$C$15/$C$12,C157*$C$6/12),"")</f>
        <v/>
      </c>
      <c r="F157" s="13" t="str">
        <f aca="false">IF($A157&lt;=$C$12,D157-E157,"")</f>
        <v/>
      </c>
      <c r="G157" s="13" t="str">
        <f aca="false">IF($A157&lt;=$C$12,IF($A157=$C$12,0,ROUND(C157-F157,2)),"")</f>
        <v/>
      </c>
    </row>
    <row r="158" customFormat="false" ht="15" hidden="false" customHeight="false" outlineLevel="0" collapsed="false">
      <c r="A158" s="17" t="n">
        <v>138</v>
      </c>
      <c r="B158" s="18" t="str">
        <f aca="false">IF($A158&lt;=$C$12,EDATE($C$9,$A158-1),"")</f>
        <v/>
      </c>
      <c r="C158" s="13" t="str">
        <f aca="false">IF($A158&lt;=$C$12,G157,"")</f>
        <v/>
      </c>
      <c r="D158" s="13" t="str">
        <f aca="false">IF($A158&lt;=$C$12,$C$13,"")</f>
        <v/>
      </c>
      <c r="E158" s="13" t="str">
        <f aca="false">IF($A158&lt;=$C$12,IF($C$8="ثابتة (Flat)",$C$15/$C$12,C158*$C$6/12),"")</f>
        <v/>
      </c>
      <c r="F158" s="13" t="str">
        <f aca="false">IF($A158&lt;=$C$12,D158-E158,"")</f>
        <v/>
      </c>
      <c r="G158" s="13" t="str">
        <f aca="false">IF($A158&lt;=$C$12,IF($A158=$C$12,0,ROUND(C158-F158,2)),"")</f>
        <v/>
      </c>
    </row>
    <row r="159" customFormat="false" ht="15" hidden="false" customHeight="false" outlineLevel="0" collapsed="false">
      <c r="A159" s="17" t="n">
        <v>139</v>
      </c>
      <c r="B159" s="18" t="str">
        <f aca="false">IF($A159&lt;=$C$12,EDATE($C$9,$A159-1),"")</f>
        <v/>
      </c>
      <c r="C159" s="13" t="str">
        <f aca="false">IF($A159&lt;=$C$12,G158,"")</f>
        <v/>
      </c>
      <c r="D159" s="13" t="str">
        <f aca="false">IF($A159&lt;=$C$12,$C$13,"")</f>
        <v/>
      </c>
      <c r="E159" s="13" t="str">
        <f aca="false">IF($A159&lt;=$C$12,IF($C$8="ثابتة (Flat)",$C$15/$C$12,C159*$C$6/12),"")</f>
        <v/>
      </c>
      <c r="F159" s="13" t="str">
        <f aca="false">IF($A159&lt;=$C$12,D159-E159,"")</f>
        <v/>
      </c>
      <c r="G159" s="13" t="str">
        <f aca="false">IF($A159&lt;=$C$12,IF($A159=$C$12,0,ROUND(C159-F159,2)),"")</f>
        <v/>
      </c>
    </row>
    <row r="160" customFormat="false" ht="15" hidden="false" customHeight="false" outlineLevel="0" collapsed="false">
      <c r="A160" s="17" t="n">
        <v>140</v>
      </c>
      <c r="B160" s="18" t="str">
        <f aca="false">IF($A160&lt;=$C$12,EDATE($C$9,$A160-1),"")</f>
        <v/>
      </c>
      <c r="C160" s="13" t="str">
        <f aca="false">IF($A160&lt;=$C$12,G159,"")</f>
        <v/>
      </c>
      <c r="D160" s="13" t="str">
        <f aca="false">IF($A160&lt;=$C$12,$C$13,"")</f>
        <v/>
      </c>
      <c r="E160" s="13" t="str">
        <f aca="false">IF($A160&lt;=$C$12,IF($C$8="ثابتة (Flat)",$C$15/$C$12,C160*$C$6/12),"")</f>
        <v/>
      </c>
      <c r="F160" s="13" t="str">
        <f aca="false">IF($A160&lt;=$C$12,D160-E160,"")</f>
        <v/>
      </c>
      <c r="G160" s="13" t="str">
        <f aca="false">IF($A160&lt;=$C$12,IF($A160=$C$12,0,ROUND(C160-F160,2)),"")</f>
        <v/>
      </c>
    </row>
    <row r="161" customFormat="false" ht="15" hidden="false" customHeight="false" outlineLevel="0" collapsed="false">
      <c r="A161" s="17" t="n">
        <v>141</v>
      </c>
      <c r="B161" s="18" t="str">
        <f aca="false">IF($A161&lt;=$C$12,EDATE($C$9,$A161-1),"")</f>
        <v/>
      </c>
      <c r="C161" s="13" t="str">
        <f aca="false">IF($A161&lt;=$C$12,G160,"")</f>
        <v/>
      </c>
      <c r="D161" s="13" t="str">
        <f aca="false">IF($A161&lt;=$C$12,$C$13,"")</f>
        <v/>
      </c>
      <c r="E161" s="13" t="str">
        <f aca="false">IF($A161&lt;=$C$12,IF($C$8="ثابتة (Flat)",$C$15/$C$12,C161*$C$6/12),"")</f>
        <v/>
      </c>
      <c r="F161" s="13" t="str">
        <f aca="false">IF($A161&lt;=$C$12,D161-E161,"")</f>
        <v/>
      </c>
      <c r="G161" s="13" t="str">
        <f aca="false">IF($A161&lt;=$C$12,IF($A161=$C$12,0,ROUND(C161-F161,2)),"")</f>
        <v/>
      </c>
    </row>
    <row r="162" customFormat="false" ht="15" hidden="false" customHeight="false" outlineLevel="0" collapsed="false">
      <c r="A162" s="17" t="n">
        <v>142</v>
      </c>
      <c r="B162" s="18" t="str">
        <f aca="false">IF($A162&lt;=$C$12,EDATE($C$9,$A162-1),"")</f>
        <v/>
      </c>
      <c r="C162" s="13" t="str">
        <f aca="false">IF($A162&lt;=$C$12,G161,"")</f>
        <v/>
      </c>
      <c r="D162" s="13" t="str">
        <f aca="false">IF($A162&lt;=$C$12,$C$13,"")</f>
        <v/>
      </c>
      <c r="E162" s="13" t="str">
        <f aca="false">IF($A162&lt;=$C$12,IF($C$8="ثابتة (Flat)",$C$15/$C$12,C162*$C$6/12),"")</f>
        <v/>
      </c>
      <c r="F162" s="13" t="str">
        <f aca="false">IF($A162&lt;=$C$12,D162-E162,"")</f>
        <v/>
      </c>
      <c r="G162" s="13" t="str">
        <f aca="false">IF($A162&lt;=$C$12,IF($A162=$C$12,0,ROUND(C162-F162,2)),"")</f>
        <v/>
      </c>
    </row>
    <row r="163" customFormat="false" ht="15" hidden="false" customHeight="false" outlineLevel="0" collapsed="false">
      <c r="A163" s="17" t="n">
        <v>143</v>
      </c>
      <c r="B163" s="18" t="str">
        <f aca="false">IF($A163&lt;=$C$12,EDATE($C$9,$A163-1),"")</f>
        <v/>
      </c>
      <c r="C163" s="13" t="str">
        <f aca="false">IF($A163&lt;=$C$12,G162,"")</f>
        <v/>
      </c>
      <c r="D163" s="13" t="str">
        <f aca="false">IF($A163&lt;=$C$12,$C$13,"")</f>
        <v/>
      </c>
      <c r="E163" s="13" t="str">
        <f aca="false">IF($A163&lt;=$C$12,IF($C$8="ثابتة (Flat)",$C$15/$C$12,C163*$C$6/12),"")</f>
        <v/>
      </c>
      <c r="F163" s="13" t="str">
        <f aca="false">IF($A163&lt;=$C$12,D163-E163,"")</f>
        <v/>
      </c>
      <c r="G163" s="13" t="str">
        <f aca="false">IF($A163&lt;=$C$12,IF($A163=$C$12,0,ROUND(C163-F163,2)),"")</f>
        <v/>
      </c>
    </row>
    <row r="164" customFormat="false" ht="15" hidden="false" customHeight="false" outlineLevel="0" collapsed="false">
      <c r="A164" s="17" t="n">
        <v>144</v>
      </c>
      <c r="B164" s="18" t="str">
        <f aca="false">IF($A164&lt;=$C$12,EDATE($C$9,$A164-1),"")</f>
        <v/>
      </c>
      <c r="C164" s="13" t="str">
        <f aca="false">IF($A164&lt;=$C$12,G163,"")</f>
        <v/>
      </c>
      <c r="D164" s="13" t="str">
        <f aca="false">IF($A164&lt;=$C$12,$C$13,"")</f>
        <v/>
      </c>
      <c r="E164" s="13" t="str">
        <f aca="false">IF($A164&lt;=$C$12,IF($C$8="ثابتة (Flat)",$C$15/$C$12,C164*$C$6/12),"")</f>
        <v/>
      </c>
      <c r="F164" s="13" t="str">
        <f aca="false">IF($A164&lt;=$C$12,D164-E164,"")</f>
        <v/>
      </c>
      <c r="G164" s="13" t="str">
        <f aca="false">IF($A164&lt;=$C$12,IF($A164=$C$12,0,ROUND(C164-F164,2)),"")</f>
        <v/>
      </c>
    </row>
    <row r="165" customFormat="false" ht="15" hidden="false" customHeight="false" outlineLevel="0" collapsed="false">
      <c r="A165" s="17" t="n">
        <v>145</v>
      </c>
      <c r="B165" s="18" t="str">
        <f aca="false">IF($A165&lt;=$C$12,EDATE($C$9,$A165-1),"")</f>
        <v/>
      </c>
      <c r="C165" s="13" t="str">
        <f aca="false">IF($A165&lt;=$C$12,G164,"")</f>
        <v/>
      </c>
      <c r="D165" s="13" t="str">
        <f aca="false">IF($A165&lt;=$C$12,$C$13,"")</f>
        <v/>
      </c>
      <c r="E165" s="13" t="str">
        <f aca="false">IF($A165&lt;=$C$12,IF($C$8="ثابتة (Flat)",$C$15/$C$12,C165*$C$6/12),"")</f>
        <v/>
      </c>
      <c r="F165" s="13" t="str">
        <f aca="false">IF($A165&lt;=$C$12,D165-E165,"")</f>
        <v/>
      </c>
      <c r="G165" s="13" t="str">
        <f aca="false">IF($A165&lt;=$C$12,IF($A165=$C$12,0,ROUND(C165-F165,2)),"")</f>
        <v/>
      </c>
    </row>
    <row r="166" customFormat="false" ht="15" hidden="false" customHeight="false" outlineLevel="0" collapsed="false">
      <c r="A166" s="17" t="n">
        <v>146</v>
      </c>
      <c r="B166" s="18" t="str">
        <f aca="false">IF($A166&lt;=$C$12,EDATE($C$9,$A166-1),"")</f>
        <v/>
      </c>
      <c r="C166" s="13" t="str">
        <f aca="false">IF($A166&lt;=$C$12,G165,"")</f>
        <v/>
      </c>
      <c r="D166" s="13" t="str">
        <f aca="false">IF($A166&lt;=$C$12,$C$13,"")</f>
        <v/>
      </c>
      <c r="E166" s="13" t="str">
        <f aca="false">IF($A166&lt;=$C$12,IF($C$8="ثابتة (Flat)",$C$15/$C$12,C166*$C$6/12),"")</f>
        <v/>
      </c>
      <c r="F166" s="13" t="str">
        <f aca="false">IF($A166&lt;=$C$12,D166-E166,"")</f>
        <v/>
      </c>
      <c r="G166" s="13" t="str">
        <f aca="false">IF($A166&lt;=$C$12,IF($A166=$C$12,0,ROUND(C166-F166,2)),"")</f>
        <v/>
      </c>
    </row>
    <row r="167" customFormat="false" ht="15" hidden="false" customHeight="false" outlineLevel="0" collapsed="false">
      <c r="A167" s="17" t="n">
        <v>147</v>
      </c>
      <c r="B167" s="18" t="str">
        <f aca="false">IF($A167&lt;=$C$12,EDATE($C$9,$A167-1),"")</f>
        <v/>
      </c>
      <c r="C167" s="13" t="str">
        <f aca="false">IF($A167&lt;=$C$12,G166,"")</f>
        <v/>
      </c>
      <c r="D167" s="13" t="str">
        <f aca="false">IF($A167&lt;=$C$12,$C$13,"")</f>
        <v/>
      </c>
      <c r="E167" s="13" t="str">
        <f aca="false">IF($A167&lt;=$C$12,IF($C$8="ثابتة (Flat)",$C$15/$C$12,C167*$C$6/12),"")</f>
        <v/>
      </c>
      <c r="F167" s="13" t="str">
        <f aca="false">IF($A167&lt;=$C$12,D167-E167,"")</f>
        <v/>
      </c>
      <c r="G167" s="13" t="str">
        <f aca="false">IF($A167&lt;=$C$12,IF($A167=$C$12,0,ROUND(C167-F167,2)),"")</f>
        <v/>
      </c>
    </row>
    <row r="168" customFormat="false" ht="15" hidden="false" customHeight="false" outlineLevel="0" collapsed="false">
      <c r="A168" s="17" t="n">
        <v>148</v>
      </c>
      <c r="B168" s="18" t="str">
        <f aca="false">IF($A168&lt;=$C$12,EDATE($C$9,$A168-1),"")</f>
        <v/>
      </c>
      <c r="C168" s="13" t="str">
        <f aca="false">IF($A168&lt;=$C$12,G167,"")</f>
        <v/>
      </c>
      <c r="D168" s="13" t="str">
        <f aca="false">IF($A168&lt;=$C$12,$C$13,"")</f>
        <v/>
      </c>
      <c r="E168" s="13" t="str">
        <f aca="false">IF($A168&lt;=$C$12,IF($C$8="ثابتة (Flat)",$C$15/$C$12,C168*$C$6/12),"")</f>
        <v/>
      </c>
      <c r="F168" s="13" t="str">
        <f aca="false">IF($A168&lt;=$C$12,D168-E168,"")</f>
        <v/>
      </c>
      <c r="G168" s="13" t="str">
        <f aca="false">IF($A168&lt;=$C$12,IF($A168=$C$12,0,ROUND(C168-F168,2)),"")</f>
        <v/>
      </c>
    </row>
    <row r="169" customFormat="false" ht="15" hidden="false" customHeight="false" outlineLevel="0" collapsed="false">
      <c r="A169" s="17" t="n">
        <v>149</v>
      </c>
      <c r="B169" s="18" t="str">
        <f aca="false">IF($A169&lt;=$C$12,EDATE($C$9,$A169-1),"")</f>
        <v/>
      </c>
      <c r="C169" s="13" t="str">
        <f aca="false">IF($A169&lt;=$C$12,G168,"")</f>
        <v/>
      </c>
      <c r="D169" s="13" t="str">
        <f aca="false">IF($A169&lt;=$C$12,$C$13,"")</f>
        <v/>
      </c>
      <c r="E169" s="13" t="str">
        <f aca="false">IF($A169&lt;=$C$12,IF($C$8="ثابتة (Flat)",$C$15/$C$12,C169*$C$6/12),"")</f>
        <v/>
      </c>
      <c r="F169" s="13" t="str">
        <f aca="false">IF($A169&lt;=$C$12,D169-E169,"")</f>
        <v/>
      </c>
      <c r="G169" s="13" t="str">
        <f aca="false">IF($A169&lt;=$C$12,IF($A169=$C$12,0,ROUND(C169-F169,2)),"")</f>
        <v/>
      </c>
    </row>
    <row r="170" customFormat="false" ht="15" hidden="false" customHeight="false" outlineLevel="0" collapsed="false">
      <c r="A170" s="17" t="n">
        <v>150</v>
      </c>
      <c r="B170" s="18" t="str">
        <f aca="false">IF($A170&lt;=$C$12,EDATE($C$9,$A170-1),"")</f>
        <v/>
      </c>
      <c r="C170" s="13" t="str">
        <f aca="false">IF($A170&lt;=$C$12,G169,"")</f>
        <v/>
      </c>
      <c r="D170" s="13" t="str">
        <f aca="false">IF($A170&lt;=$C$12,$C$13,"")</f>
        <v/>
      </c>
      <c r="E170" s="13" t="str">
        <f aca="false">IF($A170&lt;=$C$12,IF($C$8="ثابتة (Flat)",$C$15/$C$12,C170*$C$6/12),"")</f>
        <v/>
      </c>
      <c r="F170" s="13" t="str">
        <f aca="false">IF($A170&lt;=$C$12,D170-E170,"")</f>
        <v/>
      </c>
      <c r="G170" s="13" t="str">
        <f aca="false">IF($A170&lt;=$C$12,IF($A170=$C$12,0,ROUND(C170-F170,2)),"")</f>
        <v/>
      </c>
    </row>
    <row r="171" customFormat="false" ht="15" hidden="false" customHeight="false" outlineLevel="0" collapsed="false">
      <c r="A171" s="17" t="n">
        <v>151</v>
      </c>
      <c r="B171" s="18" t="str">
        <f aca="false">IF($A171&lt;=$C$12,EDATE($C$9,$A171-1),"")</f>
        <v/>
      </c>
      <c r="C171" s="13" t="str">
        <f aca="false">IF($A171&lt;=$C$12,G170,"")</f>
        <v/>
      </c>
      <c r="D171" s="13" t="str">
        <f aca="false">IF($A171&lt;=$C$12,$C$13,"")</f>
        <v/>
      </c>
      <c r="E171" s="13" t="str">
        <f aca="false">IF($A171&lt;=$C$12,IF($C$8="ثابتة (Flat)",$C$15/$C$12,C171*$C$6/12),"")</f>
        <v/>
      </c>
      <c r="F171" s="13" t="str">
        <f aca="false">IF($A171&lt;=$C$12,D171-E171,"")</f>
        <v/>
      </c>
      <c r="G171" s="13" t="str">
        <f aca="false">IF($A171&lt;=$C$12,IF($A171=$C$12,0,ROUND(C171-F171,2)),"")</f>
        <v/>
      </c>
    </row>
    <row r="172" customFormat="false" ht="15" hidden="false" customHeight="false" outlineLevel="0" collapsed="false">
      <c r="A172" s="17" t="n">
        <v>152</v>
      </c>
      <c r="B172" s="18" t="str">
        <f aca="false">IF($A172&lt;=$C$12,EDATE($C$9,$A172-1),"")</f>
        <v/>
      </c>
      <c r="C172" s="13" t="str">
        <f aca="false">IF($A172&lt;=$C$12,G171,"")</f>
        <v/>
      </c>
      <c r="D172" s="13" t="str">
        <f aca="false">IF($A172&lt;=$C$12,$C$13,"")</f>
        <v/>
      </c>
      <c r="E172" s="13" t="str">
        <f aca="false">IF($A172&lt;=$C$12,IF($C$8="ثابتة (Flat)",$C$15/$C$12,C172*$C$6/12),"")</f>
        <v/>
      </c>
      <c r="F172" s="13" t="str">
        <f aca="false">IF($A172&lt;=$C$12,D172-E172,"")</f>
        <v/>
      </c>
      <c r="G172" s="13" t="str">
        <f aca="false">IF($A172&lt;=$C$12,IF($A172=$C$12,0,ROUND(C172-F172,2)),"")</f>
        <v/>
      </c>
    </row>
    <row r="173" customFormat="false" ht="15" hidden="false" customHeight="false" outlineLevel="0" collapsed="false">
      <c r="A173" s="17" t="n">
        <v>153</v>
      </c>
      <c r="B173" s="18" t="str">
        <f aca="false">IF($A173&lt;=$C$12,EDATE($C$9,$A173-1),"")</f>
        <v/>
      </c>
      <c r="C173" s="13" t="str">
        <f aca="false">IF($A173&lt;=$C$12,G172,"")</f>
        <v/>
      </c>
      <c r="D173" s="13" t="str">
        <f aca="false">IF($A173&lt;=$C$12,$C$13,"")</f>
        <v/>
      </c>
      <c r="E173" s="13" t="str">
        <f aca="false">IF($A173&lt;=$C$12,IF($C$8="ثابتة (Flat)",$C$15/$C$12,C173*$C$6/12),"")</f>
        <v/>
      </c>
      <c r="F173" s="13" t="str">
        <f aca="false">IF($A173&lt;=$C$12,D173-E173,"")</f>
        <v/>
      </c>
      <c r="G173" s="13" t="str">
        <f aca="false">IF($A173&lt;=$C$12,IF($A173=$C$12,0,ROUND(C173-F173,2)),"")</f>
        <v/>
      </c>
    </row>
    <row r="174" customFormat="false" ht="15" hidden="false" customHeight="false" outlineLevel="0" collapsed="false">
      <c r="A174" s="17" t="n">
        <v>154</v>
      </c>
      <c r="B174" s="18" t="str">
        <f aca="false">IF($A174&lt;=$C$12,EDATE($C$9,$A174-1),"")</f>
        <v/>
      </c>
      <c r="C174" s="13" t="str">
        <f aca="false">IF($A174&lt;=$C$12,G173,"")</f>
        <v/>
      </c>
      <c r="D174" s="13" t="str">
        <f aca="false">IF($A174&lt;=$C$12,$C$13,"")</f>
        <v/>
      </c>
      <c r="E174" s="13" t="str">
        <f aca="false">IF($A174&lt;=$C$12,IF($C$8="ثابتة (Flat)",$C$15/$C$12,C174*$C$6/12),"")</f>
        <v/>
      </c>
      <c r="F174" s="13" t="str">
        <f aca="false">IF($A174&lt;=$C$12,D174-E174,"")</f>
        <v/>
      </c>
      <c r="G174" s="13" t="str">
        <f aca="false">IF($A174&lt;=$C$12,IF($A174=$C$12,0,ROUND(C174-F174,2)),"")</f>
        <v/>
      </c>
    </row>
    <row r="175" customFormat="false" ht="15" hidden="false" customHeight="false" outlineLevel="0" collapsed="false">
      <c r="A175" s="17" t="n">
        <v>155</v>
      </c>
      <c r="B175" s="18" t="str">
        <f aca="false">IF($A175&lt;=$C$12,EDATE($C$9,$A175-1),"")</f>
        <v/>
      </c>
      <c r="C175" s="13" t="str">
        <f aca="false">IF($A175&lt;=$C$12,G174,"")</f>
        <v/>
      </c>
      <c r="D175" s="13" t="str">
        <f aca="false">IF($A175&lt;=$C$12,$C$13,"")</f>
        <v/>
      </c>
      <c r="E175" s="13" t="str">
        <f aca="false">IF($A175&lt;=$C$12,IF($C$8="ثابتة (Flat)",$C$15/$C$12,C175*$C$6/12),"")</f>
        <v/>
      </c>
      <c r="F175" s="13" t="str">
        <f aca="false">IF($A175&lt;=$C$12,D175-E175,"")</f>
        <v/>
      </c>
      <c r="G175" s="13" t="str">
        <f aca="false">IF($A175&lt;=$C$12,IF($A175=$C$12,0,ROUND(C175-F175,2)),"")</f>
        <v/>
      </c>
    </row>
    <row r="176" customFormat="false" ht="15" hidden="false" customHeight="false" outlineLevel="0" collapsed="false">
      <c r="A176" s="17" t="n">
        <v>156</v>
      </c>
      <c r="B176" s="18" t="str">
        <f aca="false">IF($A176&lt;=$C$12,EDATE($C$9,$A176-1),"")</f>
        <v/>
      </c>
      <c r="C176" s="13" t="str">
        <f aca="false">IF($A176&lt;=$C$12,G175,"")</f>
        <v/>
      </c>
      <c r="D176" s="13" t="str">
        <f aca="false">IF($A176&lt;=$C$12,$C$13,"")</f>
        <v/>
      </c>
      <c r="E176" s="13" t="str">
        <f aca="false">IF($A176&lt;=$C$12,IF($C$8="ثابتة (Flat)",$C$15/$C$12,C176*$C$6/12),"")</f>
        <v/>
      </c>
      <c r="F176" s="13" t="str">
        <f aca="false">IF($A176&lt;=$C$12,D176-E176,"")</f>
        <v/>
      </c>
      <c r="G176" s="13" t="str">
        <f aca="false">IF($A176&lt;=$C$12,IF($A176=$C$12,0,ROUND(C176-F176,2)),"")</f>
        <v/>
      </c>
    </row>
    <row r="177" customFormat="false" ht="15" hidden="false" customHeight="false" outlineLevel="0" collapsed="false">
      <c r="A177" s="17" t="n">
        <v>157</v>
      </c>
      <c r="B177" s="18" t="str">
        <f aca="false">IF($A177&lt;=$C$12,EDATE($C$9,$A177-1),"")</f>
        <v/>
      </c>
      <c r="C177" s="13" t="str">
        <f aca="false">IF($A177&lt;=$C$12,G176,"")</f>
        <v/>
      </c>
      <c r="D177" s="13" t="str">
        <f aca="false">IF($A177&lt;=$C$12,$C$13,"")</f>
        <v/>
      </c>
      <c r="E177" s="13" t="str">
        <f aca="false">IF($A177&lt;=$C$12,IF($C$8="ثابتة (Flat)",$C$15/$C$12,C177*$C$6/12),"")</f>
        <v/>
      </c>
      <c r="F177" s="13" t="str">
        <f aca="false">IF($A177&lt;=$C$12,D177-E177,"")</f>
        <v/>
      </c>
      <c r="G177" s="13" t="str">
        <f aca="false">IF($A177&lt;=$C$12,IF($A177=$C$12,0,ROUND(C177-F177,2)),"")</f>
        <v/>
      </c>
    </row>
    <row r="178" customFormat="false" ht="15" hidden="false" customHeight="false" outlineLevel="0" collapsed="false">
      <c r="A178" s="17" t="n">
        <v>158</v>
      </c>
      <c r="B178" s="18" t="str">
        <f aca="false">IF($A178&lt;=$C$12,EDATE($C$9,$A178-1),"")</f>
        <v/>
      </c>
      <c r="C178" s="13" t="str">
        <f aca="false">IF($A178&lt;=$C$12,G177,"")</f>
        <v/>
      </c>
      <c r="D178" s="13" t="str">
        <f aca="false">IF($A178&lt;=$C$12,$C$13,"")</f>
        <v/>
      </c>
      <c r="E178" s="13" t="str">
        <f aca="false">IF($A178&lt;=$C$12,IF($C$8="ثابتة (Flat)",$C$15/$C$12,C178*$C$6/12),"")</f>
        <v/>
      </c>
      <c r="F178" s="13" t="str">
        <f aca="false">IF($A178&lt;=$C$12,D178-E178,"")</f>
        <v/>
      </c>
      <c r="G178" s="13" t="str">
        <f aca="false">IF($A178&lt;=$C$12,IF($A178=$C$12,0,ROUND(C178-F178,2)),"")</f>
        <v/>
      </c>
    </row>
    <row r="179" customFormat="false" ht="15" hidden="false" customHeight="false" outlineLevel="0" collapsed="false">
      <c r="A179" s="17" t="n">
        <v>159</v>
      </c>
      <c r="B179" s="18" t="str">
        <f aca="false">IF($A179&lt;=$C$12,EDATE($C$9,$A179-1),"")</f>
        <v/>
      </c>
      <c r="C179" s="13" t="str">
        <f aca="false">IF($A179&lt;=$C$12,G178,"")</f>
        <v/>
      </c>
      <c r="D179" s="13" t="str">
        <f aca="false">IF($A179&lt;=$C$12,$C$13,"")</f>
        <v/>
      </c>
      <c r="E179" s="13" t="str">
        <f aca="false">IF($A179&lt;=$C$12,IF($C$8="ثابتة (Flat)",$C$15/$C$12,C179*$C$6/12),"")</f>
        <v/>
      </c>
      <c r="F179" s="13" t="str">
        <f aca="false">IF($A179&lt;=$C$12,D179-E179,"")</f>
        <v/>
      </c>
      <c r="G179" s="13" t="str">
        <f aca="false">IF($A179&lt;=$C$12,IF($A179=$C$12,0,ROUND(C179-F179,2)),"")</f>
        <v/>
      </c>
    </row>
    <row r="180" customFormat="false" ht="15" hidden="false" customHeight="false" outlineLevel="0" collapsed="false">
      <c r="A180" s="17" t="n">
        <v>160</v>
      </c>
      <c r="B180" s="18" t="str">
        <f aca="false">IF($A180&lt;=$C$12,EDATE($C$9,$A180-1),"")</f>
        <v/>
      </c>
      <c r="C180" s="13" t="str">
        <f aca="false">IF($A180&lt;=$C$12,G179,"")</f>
        <v/>
      </c>
      <c r="D180" s="13" t="str">
        <f aca="false">IF($A180&lt;=$C$12,$C$13,"")</f>
        <v/>
      </c>
      <c r="E180" s="13" t="str">
        <f aca="false">IF($A180&lt;=$C$12,IF($C$8="ثابتة (Flat)",$C$15/$C$12,C180*$C$6/12),"")</f>
        <v/>
      </c>
      <c r="F180" s="13" t="str">
        <f aca="false">IF($A180&lt;=$C$12,D180-E180,"")</f>
        <v/>
      </c>
      <c r="G180" s="13" t="str">
        <f aca="false">IF($A180&lt;=$C$12,IF($A180=$C$12,0,ROUND(C180-F180,2)),"")</f>
        <v/>
      </c>
    </row>
    <row r="181" customFormat="false" ht="15" hidden="false" customHeight="false" outlineLevel="0" collapsed="false">
      <c r="A181" s="17" t="n">
        <v>161</v>
      </c>
      <c r="B181" s="18" t="str">
        <f aca="false">IF($A181&lt;=$C$12,EDATE($C$9,$A181-1),"")</f>
        <v/>
      </c>
      <c r="C181" s="13" t="str">
        <f aca="false">IF($A181&lt;=$C$12,G180,"")</f>
        <v/>
      </c>
      <c r="D181" s="13" t="str">
        <f aca="false">IF($A181&lt;=$C$12,$C$13,"")</f>
        <v/>
      </c>
      <c r="E181" s="13" t="str">
        <f aca="false">IF($A181&lt;=$C$12,IF($C$8="ثابتة (Flat)",$C$15/$C$12,C181*$C$6/12),"")</f>
        <v/>
      </c>
      <c r="F181" s="13" t="str">
        <f aca="false">IF($A181&lt;=$C$12,D181-E181,"")</f>
        <v/>
      </c>
      <c r="G181" s="13" t="str">
        <f aca="false">IF($A181&lt;=$C$12,IF($A181=$C$12,0,ROUND(C181-F181,2)),"")</f>
        <v/>
      </c>
    </row>
    <row r="182" customFormat="false" ht="15" hidden="false" customHeight="false" outlineLevel="0" collapsed="false">
      <c r="A182" s="17" t="n">
        <v>162</v>
      </c>
      <c r="B182" s="18" t="str">
        <f aca="false">IF($A182&lt;=$C$12,EDATE($C$9,$A182-1),"")</f>
        <v/>
      </c>
      <c r="C182" s="13" t="str">
        <f aca="false">IF($A182&lt;=$C$12,G181,"")</f>
        <v/>
      </c>
      <c r="D182" s="13" t="str">
        <f aca="false">IF($A182&lt;=$C$12,$C$13,"")</f>
        <v/>
      </c>
      <c r="E182" s="13" t="str">
        <f aca="false">IF($A182&lt;=$C$12,IF($C$8="ثابتة (Flat)",$C$15/$C$12,C182*$C$6/12),"")</f>
        <v/>
      </c>
      <c r="F182" s="13" t="str">
        <f aca="false">IF($A182&lt;=$C$12,D182-E182,"")</f>
        <v/>
      </c>
      <c r="G182" s="13" t="str">
        <f aca="false">IF($A182&lt;=$C$12,IF($A182=$C$12,0,ROUND(C182-F182,2)),"")</f>
        <v/>
      </c>
    </row>
    <row r="183" customFormat="false" ht="15" hidden="false" customHeight="false" outlineLevel="0" collapsed="false">
      <c r="A183" s="17" t="n">
        <v>163</v>
      </c>
      <c r="B183" s="18" t="str">
        <f aca="false">IF($A183&lt;=$C$12,EDATE($C$9,$A183-1),"")</f>
        <v/>
      </c>
      <c r="C183" s="13" t="str">
        <f aca="false">IF($A183&lt;=$C$12,G182,"")</f>
        <v/>
      </c>
      <c r="D183" s="13" t="str">
        <f aca="false">IF($A183&lt;=$C$12,$C$13,"")</f>
        <v/>
      </c>
      <c r="E183" s="13" t="str">
        <f aca="false">IF($A183&lt;=$C$12,IF($C$8="ثابتة (Flat)",$C$15/$C$12,C183*$C$6/12),"")</f>
        <v/>
      </c>
      <c r="F183" s="13" t="str">
        <f aca="false">IF($A183&lt;=$C$12,D183-E183,"")</f>
        <v/>
      </c>
      <c r="G183" s="13" t="str">
        <f aca="false">IF($A183&lt;=$C$12,IF($A183=$C$12,0,ROUND(C183-F183,2)),"")</f>
        <v/>
      </c>
    </row>
    <row r="184" customFormat="false" ht="15" hidden="false" customHeight="false" outlineLevel="0" collapsed="false">
      <c r="A184" s="17" t="n">
        <v>164</v>
      </c>
      <c r="B184" s="18" t="str">
        <f aca="false">IF($A184&lt;=$C$12,EDATE($C$9,$A184-1),"")</f>
        <v/>
      </c>
      <c r="C184" s="13" t="str">
        <f aca="false">IF($A184&lt;=$C$12,G183,"")</f>
        <v/>
      </c>
      <c r="D184" s="13" t="str">
        <f aca="false">IF($A184&lt;=$C$12,$C$13,"")</f>
        <v/>
      </c>
      <c r="E184" s="13" t="str">
        <f aca="false">IF($A184&lt;=$C$12,IF($C$8="ثابتة (Flat)",$C$15/$C$12,C184*$C$6/12),"")</f>
        <v/>
      </c>
      <c r="F184" s="13" t="str">
        <f aca="false">IF($A184&lt;=$C$12,D184-E184,"")</f>
        <v/>
      </c>
      <c r="G184" s="13" t="str">
        <f aca="false">IF($A184&lt;=$C$12,IF($A184=$C$12,0,ROUND(C184-F184,2)),"")</f>
        <v/>
      </c>
    </row>
    <row r="185" customFormat="false" ht="15" hidden="false" customHeight="false" outlineLevel="0" collapsed="false">
      <c r="A185" s="17" t="n">
        <v>165</v>
      </c>
      <c r="B185" s="18" t="str">
        <f aca="false">IF($A185&lt;=$C$12,EDATE($C$9,$A185-1),"")</f>
        <v/>
      </c>
      <c r="C185" s="13" t="str">
        <f aca="false">IF($A185&lt;=$C$12,G184,"")</f>
        <v/>
      </c>
      <c r="D185" s="13" t="str">
        <f aca="false">IF($A185&lt;=$C$12,$C$13,"")</f>
        <v/>
      </c>
      <c r="E185" s="13" t="str">
        <f aca="false">IF($A185&lt;=$C$12,IF($C$8="ثابتة (Flat)",$C$15/$C$12,C185*$C$6/12),"")</f>
        <v/>
      </c>
      <c r="F185" s="13" t="str">
        <f aca="false">IF($A185&lt;=$C$12,D185-E185,"")</f>
        <v/>
      </c>
      <c r="G185" s="13" t="str">
        <f aca="false">IF($A185&lt;=$C$12,IF($A185=$C$12,0,ROUND(C185-F185,2)),"")</f>
        <v/>
      </c>
    </row>
    <row r="186" customFormat="false" ht="15" hidden="false" customHeight="false" outlineLevel="0" collapsed="false">
      <c r="A186" s="17" t="n">
        <v>166</v>
      </c>
      <c r="B186" s="18" t="str">
        <f aca="false">IF($A186&lt;=$C$12,EDATE($C$9,$A186-1),"")</f>
        <v/>
      </c>
      <c r="C186" s="13" t="str">
        <f aca="false">IF($A186&lt;=$C$12,G185,"")</f>
        <v/>
      </c>
      <c r="D186" s="13" t="str">
        <f aca="false">IF($A186&lt;=$C$12,$C$13,"")</f>
        <v/>
      </c>
      <c r="E186" s="13" t="str">
        <f aca="false">IF($A186&lt;=$C$12,IF($C$8="ثابتة (Flat)",$C$15/$C$12,C186*$C$6/12),"")</f>
        <v/>
      </c>
      <c r="F186" s="13" t="str">
        <f aca="false">IF($A186&lt;=$C$12,D186-E186,"")</f>
        <v/>
      </c>
      <c r="G186" s="13" t="str">
        <f aca="false">IF($A186&lt;=$C$12,IF($A186=$C$12,0,ROUND(C186-F186,2)),"")</f>
        <v/>
      </c>
    </row>
    <row r="187" customFormat="false" ht="15" hidden="false" customHeight="false" outlineLevel="0" collapsed="false">
      <c r="A187" s="17" t="n">
        <v>167</v>
      </c>
      <c r="B187" s="18" t="str">
        <f aca="false">IF($A187&lt;=$C$12,EDATE($C$9,$A187-1),"")</f>
        <v/>
      </c>
      <c r="C187" s="13" t="str">
        <f aca="false">IF($A187&lt;=$C$12,G186,"")</f>
        <v/>
      </c>
      <c r="D187" s="13" t="str">
        <f aca="false">IF($A187&lt;=$C$12,$C$13,"")</f>
        <v/>
      </c>
      <c r="E187" s="13" t="str">
        <f aca="false">IF($A187&lt;=$C$12,IF($C$8="ثابتة (Flat)",$C$15/$C$12,C187*$C$6/12),"")</f>
        <v/>
      </c>
      <c r="F187" s="13" t="str">
        <f aca="false">IF($A187&lt;=$C$12,D187-E187,"")</f>
        <v/>
      </c>
      <c r="G187" s="13" t="str">
        <f aca="false">IF($A187&lt;=$C$12,IF($A187=$C$12,0,ROUND(C187-F187,2)),"")</f>
        <v/>
      </c>
    </row>
    <row r="188" customFormat="false" ht="15" hidden="false" customHeight="false" outlineLevel="0" collapsed="false">
      <c r="A188" s="17" t="n">
        <v>168</v>
      </c>
      <c r="B188" s="18" t="str">
        <f aca="false">IF($A188&lt;=$C$12,EDATE($C$9,$A188-1),"")</f>
        <v/>
      </c>
      <c r="C188" s="13" t="str">
        <f aca="false">IF($A188&lt;=$C$12,G187,"")</f>
        <v/>
      </c>
      <c r="D188" s="13" t="str">
        <f aca="false">IF($A188&lt;=$C$12,$C$13,"")</f>
        <v/>
      </c>
      <c r="E188" s="13" t="str">
        <f aca="false">IF($A188&lt;=$C$12,IF($C$8="ثابتة (Flat)",$C$15/$C$12,C188*$C$6/12),"")</f>
        <v/>
      </c>
      <c r="F188" s="13" t="str">
        <f aca="false">IF($A188&lt;=$C$12,D188-E188,"")</f>
        <v/>
      </c>
      <c r="G188" s="13" t="str">
        <f aca="false">IF($A188&lt;=$C$12,IF($A188=$C$12,0,ROUND(C188-F188,2)),"")</f>
        <v/>
      </c>
    </row>
    <row r="189" customFormat="false" ht="15" hidden="false" customHeight="false" outlineLevel="0" collapsed="false">
      <c r="A189" s="17" t="n">
        <v>169</v>
      </c>
      <c r="B189" s="18" t="str">
        <f aca="false">IF($A189&lt;=$C$12,EDATE($C$9,$A189-1),"")</f>
        <v/>
      </c>
      <c r="C189" s="13" t="str">
        <f aca="false">IF($A189&lt;=$C$12,G188,"")</f>
        <v/>
      </c>
      <c r="D189" s="13" t="str">
        <f aca="false">IF($A189&lt;=$C$12,$C$13,"")</f>
        <v/>
      </c>
      <c r="E189" s="13" t="str">
        <f aca="false">IF($A189&lt;=$C$12,IF($C$8="ثابتة (Flat)",$C$15/$C$12,C189*$C$6/12),"")</f>
        <v/>
      </c>
      <c r="F189" s="13" t="str">
        <f aca="false">IF($A189&lt;=$C$12,D189-E189,"")</f>
        <v/>
      </c>
      <c r="G189" s="13" t="str">
        <f aca="false">IF($A189&lt;=$C$12,IF($A189=$C$12,0,ROUND(C189-F189,2)),"")</f>
        <v/>
      </c>
    </row>
    <row r="190" customFormat="false" ht="15" hidden="false" customHeight="false" outlineLevel="0" collapsed="false">
      <c r="A190" s="17" t="n">
        <v>170</v>
      </c>
      <c r="B190" s="18" t="str">
        <f aca="false">IF($A190&lt;=$C$12,EDATE($C$9,$A190-1),"")</f>
        <v/>
      </c>
      <c r="C190" s="13" t="str">
        <f aca="false">IF($A190&lt;=$C$12,G189,"")</f>
        <v/>
      </c>
      <c r="D190" s="13" t="str">
        <f aca="false">IF($A190&lt;=$C$12,$C$13,"")</f>
        <v/>
      </c>
      <c r="E190" s="13" t="str">
        <f aca="false">IF($A190&lt;=$C$12,IF($C$8="ثابتة (Flat)",$C$15/$C$12,C190*$C$6/12),"")</f>
        <v/>
      </c>
      <c r="F190" s="13" t="str">
        <f aca="false">IF($A190&lt;=$C$12,D190-E190,"")</f>
        <v/>
      </c>
      <c r="G190" s="13" t="str">
        <f aca="false">IF($A190&lt;=$C$12,IF($A190=$C$12,0,ROUND(C190-F190,2)),"")</f>
        <v/>
      </c>
    </row>
    <row r="191" customFormat="false" ht="15" hidden="false" customHeight="false" outlineLevel="0" collapsed="false">
      <c r="A191" s="17" t="n">
        <v>171</v>
      </c>
      <c r="B191" s="18" t="str">
        <f aca="false">IF($A191&lt;=$C$12,EDATE($C$9,$A191-1),"")</f>
        <v/>
      </c>
      <c r="C191" s="13" t="str">
        <f aca="false">IF($A191&lt;=$C$12,G190,"")</f>
        <v/>
      </c>
      <c r="D191" s="13" t="str">
        <f aca="false">IF($A191&lt;=$C$12,$C$13,"")</f>
        <v/>
      </c>
      <c r="E191" s="13" t="str">
        <f aca="false">IF($A191&lt;=$C$12,IF($C$8="ثابتة (Flat)",$C$15/$C$12,C191*$C$6/12),"")</f>
        <v/>
      </c>
      <c r="F191" s="13" t="str">
        <f aca="false">IF($A191&lt;=$C$12,D191-E191,"")</f>
        <v/>
      </c>
      <c r="G191" s="13" t="str">
        <f aca="false">IF($A191&lt;=$C$12,IF($A191=$C$12,0,ROUND(C191-F191,2)),"")</f>
        <v/>
      </c>
    </row>
    <row r="192" customFormat="false" ht="15" hidden="false" customHeight="false" outlineLevel="0" collapsed="false">
      <c r="A192" s="17" t="n">
        <v>172</v>
      </c>
      <c r="B192" s="18" t="str">
        <f aca="false">IF($A192&lt;=$C$12,EDATE($C$9,$A192-1),"")</f>
        <v/>
      </c>
      <c r="C192" s="13" t="str">
        <f aca="false">IF($A192&lt;=$C$12,G191,"")</f>
        <v/>
      </c>
      <c r="D192" s="13" t="str">
        <f aca="false">IF($A192&lt;=$C$12,$C$13,"")</f>
        <v/>
      </c>
      <c r="E192" s="13" t="str">
        <f aca="false">IF($A192&lt;=$C$12,IF($C$8="ثابتة (Flat)",$C$15/$C$12,C192*$C$6/12),"")</f>
        <v/>
      </c>
      <c r="F192" s="13" t="str">
        <f aca="false">IF($A192&lt;=$C$12,D192-E192,"")</f>
        <v/>
      </c>
      <c r="G192" s="13" t="str">
        <f aca="false">IF($A192&lt;=$C$12,IF($A192=$C$12,0,ROUND(C192-F192,2)),"")</f>
        <v/>
      </c>
    </row>
    <row r="193" customFormat="false" ht="15" hidden="false" customHeight="false" outlineLevel="0" collapsed="false">
      <c r="A193" s="17" t="n">
        <v>173</v>
      </c>
      <c r="B193" s="18" t="str">
        <f aca="false">IF($A193&lt;=$C$12,EDATE($C$9,$A193-1),"")</f>
        <v/>
      </c>
      <c r="C193" s="13" t="str">
        <f aca="false">IF($A193&lt;=$C$12,G192,"")</f>
        <v/>
      </c>
      <c r="D193" s="13" t="str">
        <f aca="false">IF($A193&lt;=$C$12,$C$13,"")</f>
        <v/>
      </c>
      <c r="E193" s="13" t="str">
        <f aca="false">IF($A193&lt;=$C$12,IF($C$8="ثابتة (Flat)",$C$15/$C$12,C193*$C$6/12),"")</f>
        <v/>
      </c>
      <c r="F193" s="13" t="str">
        <f aca="false">IF($A193&lt;=$C$12,D193-E193,"")</f>
        <v/>
      </c>
      <c r="G193" s="13" t="str">
        <f aca="false">IF($A193&lt;=$C$12,IF($A193=$C$12,0,ROUND(C193-F193,2)),"")</f>
        <v/>
      </c>
    </row>
    <row r="194" customFormat="false" ht="15" hidden="false" customHeight="false" outlineLevel="0" collapsed="false">
      <c r="A194" s="17" t="n">
        <v>174</v>
      </c>
      <c r="B194" s="18" t="str">
        <f aca="false">IF($A194&lt;=$C$12,EDATE($C$9,$A194-1),"")</f>
        <v/>
      </c>
      <c r="C194" s="13" t="str">
        <f aca="false">IF($A194&lt;=$C$12,G193,"")</f>
        <v/>
      </c>
      <c r="D194" s="13" t="str">
        <f aca="false">IF($A194&lt;=$C$12,$C$13,"")</f>
        <v/>
      </c>
      <c r="E194" s="13" t="str">
        <f aca="false">IF($A194&lt;=$C$12,IF($C$8="ثابتة (Flat)",$C$15/$C$12,C194*$C$6/12),"")</f>
        <v/>
      </c>
      <c r="F194" s="13" t="str">
        <f aca="false">IF($A194&lt;=$C$12,D194-E194,"")</f>
        <v/>
      </c>
      <c r="G194" s="13" t="str">
        <f aca="false">IF($A194&lt;=$C$12,IF($A194=$C$12,0,ROUND(C194-F194,2)),"")</f>
        <v/>
      </c>
    </row>
    <row r="195" customFormat="false" ht="15" hidden="false" customHeight="false" outlineLevel="0" collapsed="false">
      <c r="A195" s="17" t="n">
        <v>175</v>
      </c>
      <c r="B195" s="18" t="str">
        <f aca="false">IF($A195&lt;=$C$12,EDATE($C$9,$A195-1),"")</f>
        <v/>
      </c>
      <c r="C195" s="13" t="str">
        <f aca="false">IF($A195&lt;=$C$12,G194,"")</f>
        <v/>
      </c>
      <c r="D195" s="13" t="str">
        <f aca="false">IF($A195&lt;=$C$12,$C$13,"")</f>
        <v/>
      </c>
      <c r="E195" s="13" t="str">
        <f aca="false">IF($A195&lt;=$C$12,IF($C$8="ثابتة (Flat)",$C$15/$C$12,C195*$C$6/12),"")</f>
        <v/>
      </c>
      <c r="F195" s="13" t="str">
        <f aca="false">IF($A195&lt;=$C$12,D195-E195,"")</f>
        <v/>
      </c>
      <c r="G195" s="13" t="str">
        <f aca="false">IF($A195&lt;=$C$12,IF($A195=$C$12,0,ROUND(C195-F195,2)),"")</f>
        <v/>
      </c>
    </row>
    <row r="196" customFormat="false" ht="15" hidden="false" customHeight="false" outlineLevel="0" collapsed="false">
      <c r="A196" s="17" t="n">
        <v>176</v>
      </c>
      <c r="B196" s="18" t="str">
        <f aca="false">IF($A196&lt;=$C$12,EDATE($C$9,$A196-1),"")</f>
        <v/>
      </c>
      <c r="C196" s="13" t="str">
        <f aca="false">IF($A196&lt;=$C$12,G195,"")</f>
        <v/>
      </c>
      <c r="D196" s="13" t="str">
        <f aca="false">IF($A196&lt;=$C$12,$C$13,"")</f>
        <v/>
      </c>
      <c r="E196" s="13" t="str">
        <f aca="false">IF($A196&lt;=$C$12,IF($C$8="ثابتة (Flat)",$C$15/$C$12,C196*$C$6/12),"")</f>
        <v/>
      </c>
      <c r="F196" s="13" t="str">
        <f aca="false">IF($A196&lt;=$C$12,D196-E196,"")</f>
        <v/>
      </c>
      <c r="G196" s="13" t="str">
        <f aca="false">IF($A196&lt;=$C$12,IF($A196=$C$12,0,ROUND(C196-F196,2)),"")</f>
        <v/>
      </c>
    </row>
    <row r="197" customFormat="false" ht="15" hidden="false" customHeight="false" outlineLevel="0" collapsed="false">
      <c r="A197" s="17" t="n">
        <v>177</v>
      </c>
      <c r="B197" s="18" t="str">
        <f aca="false">IF($A197&lt;=$C$12,EDATE($C$9,$A197-1),"")</f>
        <v/>
      </c>
      <c r="C197" s="13" t="str">
        <f aca="false">IF($A197&lt;=$C$12,G196,"")</f>
        <v/>
      </c>
      <c r="D197" s="13" t="str">
        <f aca="false">IF($A197&lt;=$C$12,$C$13,"")</f>
        <v/>
      </c>
      <c r="E197" s="13" t="str">
        <f aca="false">IF($A197&lt;=$C$12,IF($C$8="ثابتة (Flat)",$C$15/$C$12,C197*$C$6/12),"")</f>
        <v/>
      </c>
      <c r="F197" s="13" t="str">
        <f aca="false">IF($A197&lt;=$C$12,D197-E197,"")</f>
        <v/>
      </c>
      <c r="G197" s="13" t="str">
        <f aca="false">IF($A197&lt;=$C$12,IF($A197=$C$12,0,ROUND(C197-F197,2)),"")</f>
        <v/>
      </c>
    </row>
    <row r="198" customFormat="false" ht="15" hidden="false" customHeight="false" outlineLevel="0" collapsed="false">
      <c r="A198" s="17" t="n">
        <v>178</v>
      </c>
      <c r="B198" s="18" t="str">
        <f aca="false">IF($A198&lt;=$C$12,EDATE($C$9,$A198-1),"")</f>
        <v/>
      </c>
      <c r="C198" s="13" t="str">
        <f aca="false">IF($A198&lt;=$C$12,G197,"")</f>
        <v/>
      </c>
      <c r="D198" s="13" t="str">
        <f aca="false">IF($A198&lt;=$C$12,$C$13,"")</f>
        <v/>
      </c>
      <c r="E198" s="13" t="str">
        <f aca="false">IF($A198&lt;=$C$12,IF($C$8="ثابتة (Flat)",$C$15/$C$12,C198*$C$6/12),"")</f>
        <v/>
      </c>
      <c r="F198" s="13" t="str">
        <f aca="false">IF($A198&lt;=$C$12,D198-E198,"")</f>
        <v/>
      </c>
      <c r="G198" s="13" t="str">
        <f aca="false">IF($A198&lt;=$C$12,IF($A198=$C$12,0,ROUND(C198-F198,2)),"")</f>
        <v/>
      </c>
    </row>
    <row r="199" customFormat="false" ht="15" hidden="false" customHeight="false" outlineLevel="0" collapsed="false">
      <c r="A199" s="17" t="n">
        <v>179</v>
      </c>
      <c r="B199" s="18" t="str">
        <f aca="false">IF($A199&lt;=$C$12,EDATE($C$9,$A199-1),"")</f>
        <v/>
      </c>
      <c r="C199" s="13" t="str">
        <f aca="false">IF($A199&lt;=$C$12,G198,"")</f>
        <v/>
      </c>
      <c r="D199" s="13" t="str">
        <f aca="false">IF($A199&lt;=$C$12,$C$13,"")</f>
        <v/>
      </c>
      <c r="E199" s="13" t="str">
        <f aca="false">IF($A199&lt;=$C$12,IF($C$8="ثابتة (Flat)",$C$15/$C$12,C199*$C$6/12),"")</f>
        <v/>
      </c>
      <c r="F199" s="13" t="str">
        <f aca="false">IF($A199&lt;=$C$12,D199-E199,"")</f>
        <v/>
      </c>
      <c r="G199" s="13" t="str">
        <f aca="false">IF($A199&lt;=$C$12,IF($A199=$C$12,0,ROUND(C199-F199,2)),"")</f>
        <v/>
      </c>
    </row>
    <row r="200" customFormat="false" ht="15" hidden="false" customHeight="false" outlineLevel="0" collapsed="false">
      <c r="A200" s="17" t="n">
        <v>180</v>
      </c>
      <c r="B200" s="18" t="str">
        <f aca="false">IF($A200&lt;=$C$12,EDATE($C$9,$A200-1),"")</f>
        <v/>
      </c>
      <c r="C200" s="13" t="str">
        <f aca="false">IF($A200&lt;=$C$12,G199,"")</f>
        <v/>
      </c>
      <c r="D200" s="13" t="str">
        <f aca="false">IF($A200&lt;=$C$12,$C$13,"")</f>
        <v/>
      </c>
      <c r="E200" s="13" t="str">
        <f aca="false">IF($A200&lt;=$C$12,IF($C$8="ثابتة (Flat)",$C$15/$C$12,C200*$C$6/12),"")</f>
        <v/>
      </c>
      <c r="F200" s="13" t="str">
        <f aca="false">IF($A200&lt;=$C$12,D200-E200,"")</f>
        <v/>
      </c>
      <c r="G200" s="13" t="str">
        <f aca="false">IF($A200&lt;=$C$12,IF($A200=$C$12,0,ROUND(C200-F200,2)),"")</f>
        <v/>
      </c>
    </row>
    <row r="201" customFormat="false" ht="15" hidden="false" customHeight="false" outlineLevel="0" collapsed="false">
      <c r="A201" s="17" t="n">
        <v>181</v>
      </c>
      <c r="B201" s="18" t="str">
        <f aca="false">IF($A201&lt;=$C$12,EDATE($C$9,$A201-1),"")</f>
        <v/>
      </c>
      <c r="C201" s="13" t="str">
        <f aca="false">IF($A201&lt;=$C$12,G200,"")</f>
        <v/>
      </c>
      <c r="D201" s="13" t="str">
        <f aca="false">IF($A201&lt;=$C$12,$C$13,"")</f>
        <v/>
      </c>
      <c r="E201" s="13" t="str">
        <f aca="false">IF($A201&lt;=$C$12,IF($C$8="ثابتة (Flat)",$C$15/$C$12,C201*$C$6/12),"")</f>
        <v/>
      </c>
      <c r="F201" s="13" t="str">
        <f aca="false">IF($A201&lt;=$C$12,D201-E201,"")</f>
        <v/>
      </c>
      <c r="G201" s="13" t="str">
        <f aca="false">IF($A201&lt;=$C$12,IF($A201=$C$12,0,ROUND(C201-F201,2)),"")</f>
        <v/>
      </c>
    </row>
    <row r="202" customFormat="false" ht="15" hidden="false" customHeight="false" outlineLevel="0" collapsed="false">
      <c r="A202" s="17" t="n">
        <v>182</v>
      </c>
      <c r="B202" s="18" t="str">
        <f aca="false">IF($A202&lt;=$C$12,EDATE($C$9,$A202-1),"")</f>
        <v/>
      </c>
      <c r="C202" s="13" t="str">
        <f aca="false">IF($A202&lt;=$C$12,G201,"")</f>
        <v/>
      </c>
      <c r="D202" s="13" t="str">
        <f aca="false">IF($A202&lt;=$C$12,$C$13,"")</f>
        <v/>
      </c>
      <c r="E202" s="13" t="str">
        <f aca="false">IF($A202&lt;=$C$12,IF($C$8="ثابتة (Flat)",$C$15/$C$12,C202*$C$6/12),"")</f>
        <v/>
      </c>
      <c r="F202" s="13" t="str">
        <f aca="false">IF($A202&lt;=$C$12,D202-E202,"")</f>
        <v/>
      </c>
      <c r="G202" s="13" t="str">
        <f aca="false">IF($A202&lt;=$C$12,IF($A202=$C$12,0,ROUND(C202-F202,2)),"")</f>
        <v/>
      </c>
    </row>
    <row r="203" customFormat="false" ht="15" hidden="false" customHeight="false" outlineLevel="0" collapsed="false">
      <c r="A203" s="17" t="n">
        <v>183</v>
      </c>
      <c r="B203" s="18" t="str">
        <f aca="false">IF($A203&lt;=$C$12,EDATE($C$9,$A203-1),"")</f>
        <v/>
      </c>
      <c r="C203" s="13" t="str">
        <f aca="false">IF($A203&lt;=$C$12,G202,"")</f>
        <v/>
      </c>
      <c r="D203" s="13" t="str">
        <f aca="false">IF($A203&lt;=$C$12,$C$13,"")</f>
        <v/>
      </c>
      <c r="E203" s="13" t="str">
        <f aca="false">IF($A203&lt;=$C$12,IF($C$8="ثابتة (Flat)",$C$15/$C$12,C203*$C$6/12),"")</f>
        <v/>
      </c>
      <c r="F203" s="13" t="str">
        <f aca="false">IF($A203&lt;=$C$12,D203-E203,"")</f>
        <v/>
      </c>
      <c r="G203" s="13" t="str">
        <f aca="false">IF($A203&lt;=$C$12,IF($A203=$C$12,0,ROUND(C203-F203,2)),"")</f>
        <v/>
      </c>
    </row>
    <row r="204" customFormat="false" ht="15" hidden="false" customHeight="false" outlineLevel="0" collapsed="false">
      <c r="A204" s="17" t="n">
        <v>184</v>
      </c>
      <c r="B204" s="18" t="str">
        <f aca="false">IF($A204&lt;=$C$12,EDATE($C$9,$A204-1),"")</f>
        <v/>
      </c>
      <c r="C204" s="13" t="str">
        <f aca="false">IF($A204&lt;=$C$12,G203,"")</f>
        <v/>
      </c>
      <c r="D204" s="13" t="str">
        <f aca="false">IF($A204&lt;=$C$12,$C$13,"")</f>
        <v/>
      </c>
      <c r="E204" s="13" t="str">
        <f aca="false">IF($A204&lt;=$C$12,IF($C$8="ثابتة (Flat)",$C$15/$C$12,C204*$C$6/12),"")</f>
        <v/>
      </c>
      <c r="F204" s="13" t="str">
        <f aca="false">IF($A204&lt;=$C$12,D204-E204,"")</f>
        <v/>
      </c>
      <c r="G204" s="13" t="str">
        <f aca="false">IF($A204&lt;=$C$12,IF($A204=$C$12,0,ROUND(C204-F204,2)),"")</f>
        <v/>
      </c>
    </row>
    <row r="205" customFormat="false" ht="15" hidden="false" customHeight="false" outlineLevel="0" collapsed="false">
      <c r="A205" s="17" t="n">
        <v>185</v>
      </c>
      <c r="B205" s="18" t="str">
        <f aca="false">IF($A205&lt;=$C$12,EDATE($C$9,$A205-1),"")</f>
        <v/>
      </c>
      <c r="C205" s="13" t="str">
        <f aca="false">IF($A205&lt;=$C$12,G204,"")</f>
        <v/>
      </c>
      <c r="D205" s="13" t="str">
        <f aca="false">IF($A205&lt;=$C$12,$C$13,"")</f>
        <v/>
      </c>
      <c r="E205" s="13" t="str">
        <f aca="false">IF($A205&lt;=$C$12,IF($C$8="ثابتة (Flat)",$C$15/$C$12,C205*$C$6/12),"")</f>
        <v/>
      </c>
      <c r="F205" s="13" t="str">
        <f aca="false">IF($A205&lt;=$C$12,D205-E205,"")</f>
        <v/>
      </c>
      <c r="G205" s="13" t="str">
        <f aca="false">IF($A205&lt;=$C$12,IF($A205=$C$12,0,ROUND(C205-F205,2)),"")</f>
        <v/>
      </c>
    </row>
    <row r="206" customFormat="false" ht="15" hidden="false" customHeight="false" outlineLevel="0" collapsed="false">
      <c r="A206" s="17" t="n">
        <v>186</v>
      </c>
      <c r="B206" s="18" t="str">
        <f aca="false">IF($A206&lt;=$C$12,EDATE($C$9,$A206-1),"")</f>
        <v/>
      </c>
      <c r="C206" s="13" t="str">
        <f aca="false">IF($A206&lt;=$C$12,G205,"")</f>
        <v/>
      </c>
      <c r="D206" s="13" t="str">
        <f aca="false">IF($A206&lt;=$C$12,$C$13,"")</f>
        <v/>
      </c>
      <c r="E206" s="13" t="str">
        <f aca="false">IF($A206&lt;=$C$12,IF($C$8="ثابتة (Flat)",$C$15/$C$12,C206*$C$6/12),"")</f>
        <v/>
      </c>
      <c r="F206" s="13" t="str">
        <f aca="false">IF($A206&lt;=$C$12,D206-E206,"")</f>
        <v/>
      </c>
      <c r="G206" s="13" t="str">
        <f aca="false">IF($A206&lt;=$C$12,IF($A206=$C$12,0,ROUND(C206-F206,2)),"")</f>
        <v/>
      </c>
    </row>
    <row r="207" customFormat="false" ht="15" hidden="false" customHeight="false" outlineLevel="0" collapsed="false">
      <c r="A207" s="17" t="n">
        <v>187</v>
      </c>
      <c r="B207" s="18" t="str">
        <f aca="false">IF($A207&lt;=$C$12,EDATE($C$9,$A207-1),"")</f>
        <v/>
      </c>
      <c r="C207" s="13" t="str">
        <f aca="false">IF($A207&lt;=$C$12,G206,"")</f>
        <v/>
      </c>
      <c r="D207" s="13" t="str">
        <f aca="false">IF($A207&lt;=$C$12,$C$13,"")</f>
        <v/>
      </c>
      <c r="E207" s="13" t="str">
        <f aca="false">IF($A207&lt;=$C$12,IF($C$8="ثابتة (Flat)",$C$15/$C$12,C207*$C$6/12),"")</f>
        <v/>
      </c>
      <c r="F207" s="13" t="str">
        <f aca="false">IF($A207&lt;=$C$12,D207-E207,"")</f>
        <v/>
      </c>
      <c r="G207" s="13" t="str">
        <f aca="false">IF($A207&lt;=$C$12,IF($A207=$C$12,0,ROUND(C207-F207,2)),"")</f>
        <v/>
      </c>
    </row>
    <row r="208" customFormat="false" ht="15" hidden="false" customHeight="false" outlineLevel="0" collapsed="false">
      <c r="A208" s="17" t="n">
        <v>188</v>
      </c>
      <c r="B208" s="18" t="str">
        <f aca="false">IF($A208&lt;=$C$12,EDATE($C$9,$A208-1),"")</f>
        <v/>
      </c>
      <c r="C208" s="13" t="str">
        <f aca="false">IF($A208&lt;=$C$12,G207,"")</f>
        <v/>
      </c>
      <c r="D208" s="13" t="str">
        <f aca="false">IF($A208&lt;=$C$12,$C$13,"")</f>
        <v/>
      </c>
      <c r="E208" s="13" t="str">
        <f aca="false">IF($A208&lt;=$C$12,IF($C$8="ثابتة (Flat)",$C$15/$C$12,C208*$C$6/12),"")</f>
        <v/>
      </c>
      <c r="F208" s="13" t="str">
        <f aca="false">IF($A208&lt;=$C$12,D208-E208,"")</f>
        <v/>
      </c>
      <c r="G208" s="13" t="str">
        <f aca="false">IF($A208&lt;=$C$12,IF($A208=$C$12,0,ROUND(C208-F208,2)),"")</f>
        <v/>
      </c>
    </row>
    <row r="209" customFormat="false" ht="15" hidden="false" customHeight="false" outlineLevel="0" collapsed="false">
      <c r="A209" s="17" t="n">
        <v>189</v>
      </c>
      <c r="B209" s="18" t="str">
        <f aca="false">IF($A209&lt;=$C$12,EDATE($C$9,$A209-1),"")</f>
        <v/>
      </c>
      <c r="C209" s="13" t="str">
        <f aca="false">IF($A209&lt;=$C$12,G208,"")</f>
        <v/>
      </c>
      <c r="D209" s="13" t="str">
        <f aca="false">IF($A209&lt;=$C$12,$C$13,"")</f>
        <v/>
      </c>
      <c r="E209" s="13" t="str">
        <f aca="false">IF($A209&lt;=$C$12,IF($C$8="ثابتة (Flat)",$C$15/$C$12,C209*$C$6/12),"")</f>
        <v/>
      </c>
      <c r="F209" s="13" t="str">
        <f aca="false">IF($A209&lt;=$C$12,D209-E209,"")</f>
        <v/>
      </c>
      <c r="G209" s="13" t="str">
        <f aca="false">IF($A209&lt;=$C$12,IF($A209=$C$12,0,ROUND(C209-F209,2)),"")</f>
        <v/>
      </c>
    </row>
    <row r="210" customFormat="false" ht="15" hidden="false" customHeight="false" outlineLevel="0" collapsed="false">
      <c r="A210" s="17" t="n">
        <v>190</v>
      </c>
      <c r="B210" s="18" t="str">
        <f aca="false">IF($A210&lt;=$C$12,EDATE($C$9,$A210-1),"")</f>
        <v/>
      </c>
      <c r="C210" s="13" t="str">
        <f aca="false">IF($A210&lt;=$C$12,G209,"")</f>
        <v/>
      </c>
      <c r="D210" s="13" t="str">
        <f aca="false">IF($A210&lt;=$C$12,$C$13,"")</f>
        <v/>
      </c>
      <c r="E210" s="13" t="str">
        <f aca="false">IF($A210&lt;=$C$12,IF($C$8="ثابتة (Flat)",$C$15/$C$12,C210*$C$6/12),"")</f>
        <v/>
      </c>
      <c r="F210" s="13" t="str">
        <f aca="false">IF($A210&lt;=$C$12,D210-E210,"")</f>
        <v/>
      </c>
      <c r="G210" s="13" t="str">
        <f aca="false">IF($A210&lt;=$C$12,IF($A210=$C$12,0,ROUND(C210-F210,2)),"")</f>
        <v/>
      </c>
    </row>
    <row r="211" customFormat="false" ht="15" hidden="false" customHeight="false" outlineLevel="0" collapsed="false">
      <c r="A211" s="17" t="n">
        <v>191</v>
      </c>
      <c r="B211" s="18" t="str">
        <f aca="false">IF($A211&lt;=$C$12,EDATE($C$9,$A211-1),"")</f>
        <v/>
      </c>
      <c r="C211" s="13" t="str">
        <f aca="false">IF($A211&lt;=$C$12,G210,"")</f>
        <v/>
      </c>
      <c r="D211" s="13" t="str">
        <f aca="false">IF($A211&lt;=$C$12,$C$13,"")</f>
        <v/>
      </c>
      <c r="E211" s="13" t="str">
        <f aca="false">IF($A211&lt;=$C$12,IF($C$8="ثابتة (Flat)",$C$15/$C$12,C211*$C$6/12),"")</f>
        <v/>
      </c>
      <c r="F211" s="13" t="str">
        <f aca="false">IF($A211&lt;=$C$12,D211-E211,"")</f>
        <v/>
      </c>
      <c r="G211" s="13" t="str">
        <f aca="false">IF($A211&lt;=$C$12,IF($A211=$C$12,0,ROUND(C211-F211,2)),"")</f>
        <v/>
      </c>
    </row>
    <row r="212" customFormat="false" ht="15" hidden="false" customHeight="false" outlineLevel="0" collapsed="false">
      <c r="A212" s="17" t="n">
        <v>192</v>
      </c>
      <c r="B212" s="18" t="str">
        <f aca="false">IF($A212&lt;=$C$12,EDATE($C$9,$A212-1),"")</f>
        <v/>
      </c>
      <c r="C212" s="13" t="str">
        <f aca="false">IF($A212&lt;=$C$12,G211,"")</f>
        <v/>
      </c>
      <c r="D212" s="13" t="str">
        <f aca="false">IF($A212&lt;=$C$12,$C$13,"")</f>
        <v/>
      </c>
      <c r="E212" s="13" t="str">
        <f aca="false">IF($A212&lt;=$C$12,IF($C$8="ثابتة (Flat)",$C$15/$C$12,C212*$C$6/12),"")</f>
        <v/>
      </c>
      <c r="F212" s="13" t="str">
        <f aca="false">IF($A212&lt;=$C$12,D212-E212,"")</f>
        <v/>
      </c>
      <c r="G212" s="13" t="str">
        <f aca="false">IF($A212&lt;=$C$12,IF($A212=$C$12,0,ROUND(C212-F212,2)),"")</f>
        <v/>
      </c>
    </row>
    <row r="213" customFormat="false" ht="15" hidden="false" customHeight="false" outlineLevel="0" collapsed="false">
      <c r="A213" s="17" t="n">
        <v>193</v>
      </c>
      <c r="B213" s="18" t="str">
        <f aca="false">IF($A213&lt;=$C$12,EDATE($C$9,$A213-1),"")</f>
        <v/>
      </c>
      <c r="C213" s="13" t="str">
        <f aca="false">IF($A213&lt;=$C$12,G212,"")</f>
        <v/>
      </c>
      <c r="D213" s="13" t="str">
        <f aca="false">IF($A213&lt;=$C$12,$C$13,"")</f>
        <v/>
      </c>
      <c r="E213" s="13" t="str">
        <f aca="false">IF($A213&lt;=$C$12,IF($C$8="ثابتة (Flat)",$C$15/$C$12,C213*$C$6/12),"")</f>
        <v/>
      </c>
      <c r="F213" s="13" t="str">
        <f aca="false">IF($A213&lt;=$C$12,D213-E213,"")</f>
        <v/>
      </c>
      <c r="G213" s="13" t="str">
        <f aca="false">IF($A213&lt;=$C$12,IF($A213=$C$12,0,ROUND(C213-F213,2)),"")</f>
        <v/>
      </c>
    </row>
    <row r="214" customFormat="false" ht="15" hidden="false" customHeight="false" outlineLevel="0" collapsed="false">
      <c r="A214" s="17" t="n">
        <v>194</v>
      </c>
      <c r="B214" s="18" t="str">
        <f aca="false">IF($A214&lt;=$C$12,EDATE($C$9,$A214-1),"")</f>
        <v/>
      </c>
      <c r="C214" s="13" t="str">
        <f aca="false">IF($A214&lt;=$C$12,G213,"")</f>
        <v/>
      </c>
      <c r="D214" s="13" t="str">
        <f aca="false">IF($A214&lt;=$C$12,$C$13,"")</f>
        <v/>
      </c>
      <c r="E214" s="13" t="str">
        <f aca="false">IF($A214&lt;=$C$12,IF($C$8="ثابتة (Flat)",$C$15/$C$12,C214*$C$6/12),"")</f>
        <v/>
      </c>
      <c r="F214" s="13" t="str">
        <f aca="false">IF($A214&lt;=$C$12,D214-E214,"")</f>
        <v/>
      </c>
      <c r="G214" s="13" t="str">
        <f aca="false">IF($A214&lt;=$C$12,IF($A214=$C$12,0,ROUND(C214-F214,2)),"")</f>
        <v/>
      </c>
    </row>
    <row r="215" customFormat="false" ht="15" hidden="false" customHeight="false" outlineLevel="0" collapsed="false">
      <c r="A215" s="17" t="n">
        <v>195</v>
      </c>
      <c r="B215" s="18" t="str">
        <f aca="false">IF($A215&lt;=$C$12,EDATE($C$9,$A215-1),"")</f>
        <v/>
      </c>
      <c r="C215" s="13" t="str">
        <f aca="false">IF($A215&lt;=$C$12,G214,"")</f>
        <v/>
      </c>
      <c r="D215" s="13" t="str">
        <f aca="false">IF($A215&lt;=$C$12,$C$13,"")</f>
        <v/>
      </c>
      <c r="E215" s="13" t="str">
        <f aca="false">IF($A215&lt;=$C$12,IF($C$8="ثابتة (Flat)",$C$15/$C$12,C215*$C$6/12),"")</f>
        <v/>
      </c>
      <c r="F215" s="13" t="str">
        <f aca="false">IF($A215&lt;=$C$12,D215-E215,"")</f>
        <v/>
      </c>
      <c r="G215" s="13" t="str">
        <f aca="false">IF($A215&lt;=$C$12,IF($A215=$C$12,0,ROUND(C215-F215,2)),"")</f>
        <v/>
      </c>
    </row>
    <row r="216" customFormat="false" ht="15" hidden="false" customHeight="false" outlineLevel="0" collapsed="false">
      <c r="A216" s="17" t="n">
        <v>196</v>
      </c>
      <c r="B216" s="18" t="str">
        <f aca="false">IF($A216&lt;=$C$12,EDATE($C$9,$A216-1),"")</f>
        <v/>
      </c>
      <c r="C216" s="13" t="str">
        <f aca="false">IF($A216&lt;=$C$12,G215,"")</f>
        <v/>
      </c>
      <c r="D216" s="13" t="str">
        <f aca="false">IF($A216&lt;=$C$12,$C$13,"")</f>
        <v/>
      </c>
      <c r="E216" s="13" t="str">
        <f aca="false">IF($A216&lt;=$C$12,IF($C$8="ثابتة (Flat)",$C$15/$C$12,C216*$C$6/12),"")</f>
        <v/>
      </c>
      <c r="F216" s="13" t="str">
        <f aca="false">IF($A216&lt;=$C$12,D216-E216,"")</f>
        <v/>
      </c>
      <c r="G216" s="13" t="str">
        <f aca="false">IF($A216&lt;=$C$12,IF($A216=$C$12,0,ROUND(C216-F216,2)),"")</f>
        <v/>
      </c>
    </row>
    <row r="217" customFormat="false" ht="15" hidden="false" customHeight="false" outlineLevel="0" collapsed="false">
      <c r="A217" s="17" t="n">
        <v>197</v>
      </c>
      <c r="B217" s="18" t="str">
        <f aca="false">IF($A217&lt;=$C$12,EDATE($C$9,$A217-1),"")</f>
        <v/>
      </c>
      <c r="C217" s="13" t="str">
        <f aca="false">IF($A217&lt;=$C$12,G216,"")</f>
        <v/>
      </c>
      <c r="D217" s="13" t="str">
        <f aca="false">IF($A217&lt;=$C$12,$C$13,"")</f>
        <v/>
      </c>
      <c r="E217" s="13" t="str">
        <f aca="false">IF($A217&lt;=$C$12,IF($C$8="ثابتة (Flat)",$C$15/$C$12,C217*$C$6/12),"")</f>
        <v/>
      </c>
      <c r="F217" s="13" t="str">
        <f aca="false">IF($A217&lt;=$C$12,D217-E217,"")</f>
        <v/>
      </c>
      <c r="G217" s="13" t="str">
        <f aca="false">IF($A217&lt;=$C$12,IF($A217=$C$12,0,ROUND(C217-F217,2)),"")</f>
        <v/>
      </c>
    </row>
    <row r="218" customFormat="false" ht="15" hidden="false" customHeight="false" outlineLevel="0" collapsed="false">
      <c r="A218" s="17" t="n">
        <v>198</v>
      </c>
      <c r="B218" s="18" t="str">
        <f aca="false">IF($A218&lt;=$C$12,EDATE($C$9,$A218-1),"")</f>
        <v/>
      </c>
      <c r="C218" s="13" t="str">
        <f aca="false">IF($A218&lt;=$C$12,G217,"")</f>
        <v/>
      </c>
      <c r="D218" s="13" t="str">
        <f aca="false">IF($A218&lt;=$C$12,$C$13,"")</f>
        <v/>
      </c>
      <c r="E218" s="13" t="str">
        <f aca="false">IF($A218&lt;=$C$12,IF($C$8="ثابتة (Flat)",$C$15/$C$12,C218*$C$6/12),"")</f>
        <v/>
      </c>
      <c r="F218" s="13" t="str">
        <f aca="false">IF($A218&lt;=$C$12,D218-E218,"")</f>
        <v/>
      </c>
      <c r="G218" s="13" t="str">
        <f aca="false">IF($A218&lt;=$C$12,IF($A218=$C$12,0,ROUND(C218-F218,2)),"")</f>
        <v/>
      </c>
    </row>
    <row r="219" customFormat="false" ht="15" hidden="false" customHeight="false" outlineLevel="0" collapsed="false">
      <c r="A219" s="17" t="n">
        <v>199</v>
      </c>
      <c r="B219" s="18" t="str">
        <f aca="false">IF($A219&lt;=$C$12,EDATE($C$9,$A219-1),"")</f>
        <v/>
      </c>
      <c r="C219" s="13" t="str">
        <f aca="false">IF($A219&lt;=$C$12,G218,"")</f>
        <v/>
      </c>
      <c r="D219" s="13" t="str">
        <f aca="false">IF($A219&lt;=$C$12,$C$13,"")</f>
        <v/>
      </c>
      <c r="E219" s="13" t="str">
        <f aca="false">IF($A219&lt;=$C$12,IF($C$8="ثابتة (Flat)",$C$15/$C$12,C219*$C$6/12),"")</f>
        <v/>
      </c>
      <c r="F219" s="13" t="str">
        <f aca="false">IF($A219&lt;=$C$12,D219-E219,"")</f>
        <v/>
      </c>
      <c r="G219" s="13" t="str">
        <f aca="false">IF($A219&lt;=$C$12,IF($A219=$C$12,0,ROUND(C219-F219,2)),"")</f>
        <v/>
      </c>
    </row>
    <row r="220" customFormat="false" ht="15" hidden="false" customHeight="false" outlineLevel="0" collapsed="false">
      <c r="A220" s="17" t="n">
        <v>200</v>
      </c>
      <c r="B220" s="18" t="str">
        <f aca="false">IF($A220&lt;=$C$12,EDATE($C$9,$A220-1),"")</f>
        <v/>
      </c>
      <c r="C220" s="13" t="str">
        <f aca="false">IF($A220&lt;=$C$12,G219,"")</f>
        <v/>
      </c>
      <c r="D220" s="13" t="str">
        <f aca="false">IF($A220&lt;=$C$12,$C$13,"")</f>
        <v/>
      </c>
      <c r="E220" s="13" t="str">
        <f aca="false">IF($A220&lt;=$C$12,IF($C$8="ثابتة (Flat)",$C$15/$C$12,C220*$C$6/12),"")</f>
        <v/>
      </c>
      <c r="F220" s="13" t="str">
        <f aca="false">IF($A220&lt;=$C$12,D220-E220,"")</f>
        <v/>
      </c>
      <c r="G220" s="13" t="str">
        <f aca="false">IF($A220&lt;=$C$12,IF($A220=$C$12,0,ROUND(C220-F220,2)),"")</f>
        <v/>
      </c>
    </row>
    <row r="221" customFormat="false" ht="15" hidden="false" customHeight="false" outlineLevel="0" collapsed="false">
      <c r="A221" s="17" t="n">
        <v>201</v>
      </c>
      <c r="B221" s="18" t="str">
        <f aca="false">IF($A221&lt;=$C$12,EDATE($C$9,$A221-1),"")</f>
        <v/>
      </c>
      <c r="C221" s="13" t="str">
        <f aca="false">IF($A221&lt;=$C$12,G220,"")</f>
        <v/>
      </c>
      <c r="D221" s="13" t="str">
        <f aca="false">IF($A221&lt;=$C$12,$C$13,"")</f>
        <v/>
      </c>
      <c r="E221" s="13" t="str">
        <f aca="false">IF($A221&lt;=$C$12,IF($C$8="ثابتة (Flat)",$C$15/$C$12,C221*$C$6/12),"")</f>
        <v/>
      </c>
      <c r="F221" s="13" t="str">
        <f aca="false">IF($A221&lt;=$C$12,D221-E221,"")</f>
        <v/>
      </c>
      <c r="G221" s="13" t="str">
        <f aca="false">IF($A221&lt;=$C$12,IF($A221=$C$12,0,ROUND(C221-F221,2)),"")</f>
        <v/>
      </c>
    </row>
    <row r="222" customFormat="false" ht="15" hidden="false" customHeight="false" outlineLevel="0" collapsed="false">
      <c r="A222" s="17" t="n">
        <v>202</v>
      </c>
      <c r="B222" s="18" t="str">
        <f aca="false">IF($A222&lt;=$C$12,EDATE($C$9,$A222-1),"")</f>
        <v/>
      </c>
      <c r="C222" s="13" t="str">
        <f aca="false">IF($A222&lt;=$C$12,G221,"")</f>
        <v/>
      </c>
      <c r="D222" s="13" t="str">
        <f aca="false">IF($A222&lt;=$C$12,$C$13,"")</f>
        <v/>
      </c>
      <c r="E222" s="13" t="str">
        <f aca="false">IF($A222&lt;=$C$12,IF($C$8="ثابتة (Flat)",$C$15/$C$12,C222*$C$6/12),"")</f>
        <v/>
      </c>
      <c r="F222" s="13" t="str">
        <f aca="false">IF($A222&lt;=$C$12,D222-E222,"")</f>
        <v/>
      </c>
      <c r="G222" s="13" t="str">
        <f aca="false">IF($A222&lt;=$C$12,IF($A222=$C$12,0,ROUND(C222-F222,2)),"")</f>
        <v/>
      </c>
    </row>
    <row r="223" customFormat="false" ht="15" hidden="false" customHeight="false" outlineLevel="0" collapsed="false">
      <c r="A223" s="17" t="n">
        <v>203</v>
      </c>
      <c r="B223" s="18" t="str">
        <f aca="false">IF($A223&lt;=$C$12,EDATE($C$9,$A223-1),"")</f>
        <v/>
      </c>
      <c r="C223" s="13" t="str">
        <f aca="false">IF($A223&lt;=$C$12,G222,"")</f>
        <v/>
      </c>
      <c r="D223" s="13" t="str">
        <f aca="false">IF($A223&lt;=$C$12,$C$13,"")</f>
        <v/>
      </c>
      <c r="E223" s="13" t="str">
        <f aca="false">IF($A223&lt;=$C$12,IF($C$8="ثابتة (Flat)",$C$15/$C$12,C223*$C$6/12),"")</f>
        <v/>
      </c>
      <c r="F223" s="13" t="str">
        <f aca="false">IF($A223&lt;=$C$12,D223-E223,"")</f>
        <v/>
      </c>
      <c r="G223" s="13" t="str">
        <f aca="false">IF($A223&lt;=$C$12,IF($A223=$C$12,0,ROUND(C223-F223,2)),"")</f>
        <v/>
      </c>
    </row>
    <row r="224" customFormat="false" ht="15" hidden="false" customHeight="false" outlineLevel="0" collapsed="false">
      <c r="A224" s="17" t="n">
        <v>204</v>
      </c>
      <c r="B224" s="18" t="str">
        <f aca="false">IF($A224&lt;=$C$12,EDATE($C$9,$A224-1),"")</f>
        <v/>
      </c>
      <c r="C224" s="13" t="str">
        <f aca="false">IF($A224&lt;=$C$12,G223,"")</f>
        <v/>
      </c>
      <c r="D224" s="13" t="str">
        <f aca="false">IF($A224&lt;=$C$12,$C$13,"")</f>
        <v/>
      </c>
      <c r="E224" s="13" t="str">
        <f aca="false">IF($A224&lt;=$C$12,IF($C$8="ثابتة (Flat)",$C$15/$C$12,C224*$C$6/12),"")</f>
        <v/>
      </c>
      <c r="F224" s="13" t="str">
        <f aca="false">IF($A224&lt;=$C$12,D224-E224,"")</f>
        <v/>
      </c>
      <c r="G224" s="13" t="str">
        <f aca="false">IF($A224&lt;=$C$12,IF($A224=$C$12,0,ROUND(C224-F224,2)),"")</f>
        <v/>
      </c>
    </row>
    <row r="225" customFormat="false" ht="15" hidden="false" customHeight="false" outlineLevel="0" collapsed="false">
      <c r="A225" s="17" t="n">
        <v>205</v>
      </c>
      <c r="B225" s="18" t="str">
        <f aca="false">IF($A225&lt;=$C$12,EDATE($C$9,$A225-1),"")</f>
        <v/>
      </c>
      <c r="C225" s="13" t="str">
        <f aca="false">IF($A225&lt;=$C$12,G224,"")</f>
        <v/>
      </c>
      <c r="D225" s="13" t="str">
        <f aca="false">IF($A225&lt;=$C$12,$C$13,"")</f>
        <v/>
      </c>
      <c r="E225" s="13" t="str">
        <f aca="false">IF($A225&lt;=$C$12,IF($C$8="ثابتة (Flat)",$C$15/$C$12,C225*$C$6/12),"")</f>
        <v/>
      </c>
      <c r="F225" s="13" t="str">
        <f aca="false">IF($A225&lt;=$C$12,D225-E225,"")</f>
        <v/>
      </c>
      <c r="G225" s="13" t="str">
        <f aca="false">IF($A225&lt;=$C$12,IF($A225=$C$12,0,ROUND(C225-F225,2)),"")</f>
        <v/>
      </c>
    </row>
    <row r="226" customFormat="false" ht="15" hidden="false" customHeight="false" outlineLevel="0" collapsed="false">
      <c r="A226" s="17" t="n">
        <v>206</v>
      </c>
      <c r="B226" s="18" t="str">
        <f aca="false">IF($A226&lt;=$C$12,EDATE($C$9,$A226-1),"")</f>
        <v/>
      </c>
      <c r="C226" s="13" t="str">
        <f aca="false">IF($A226&lt;=$C$12,G225,"")</f>
        <v/>
      </c>
      <c r="D226" s="13" t="str">
        <f aca="false">IF($A226&lt;=$C$12,$C$13,"")</f>
        <v/>
      </c>
      <c r="E226" s="13" t="str">
        <f aca="false">IF($A226&lt;=$C$12,IF($C$8="ثابتة (Flat)",$C$15/$C$12,C226*$C$6/12),"")</f>
        <v/>
      </c>
      <c r="F226" s="13" t="str">
        <f aca="false">IF($A226&lt;=$C$12,D226-E226,"")</f>
        <v/>
      </c>
      <c r="G226" s="13" t="str">
        <f aca="false">IF($A226&lt;=$C$12,IF($A226=$C$12,0,ROUND(C226-F226,2)),"")</f>
        <v/>
      </c>
    </row>
    <row r="227" customFormat="false" ht="15" hidden="false" customHeight="false" outlineLevel="0" collapsed="false">
      <c r="A227" s="17" t="n">
        <v>207</v>
      </c>
      <c r="B227" s="18" t="str">
        <f aca="false">IF($A227&lt;=$C$12,EDATE($C$9,$A227-1),"")</f>
        <v/>
      </c>
      <c r="C227" s="13" t="str">
        <f aca="false">IF($A227&lt;=$C$12,G226,"")</f>
        <v/>
      </c>
      <c r="D227" s="13" t="str">
        <f aca="false">IF($A227&lt;=$C$12,$C$13,"")</f>
        <v/>
      </c>
      <c r="E227" s="13" t="str">
        <f aca="false">IF($A227&lt;=$C$12,IF($C$8="ثابتة (Flat)",$C$15/$C$12,C227*$C$6/12),"")</f>
        <v/>
      </c>
      <c r="F227" s="13" t="str">
        <f aca="false">IF($A227&lt;=$C$12,D227-E227,"")</f>
        <v/>
      </c>
      <c r="G227" s="13" t="str">
        <f aca="false">IF($A227&lt;=$C$12,IF($A227=$C$12,0,ROUND(C227-F227,2)),"")</f>
        <v/>
      </c>
    </row>
    <row r="228" customFormat="false" ht="15" hidden="false" customHeight="false" outlineLevel="0" collapsed="false">
      <c r="A228" s="17" t="n">
        <v>208</v>
      </c>
      <c r="B228" s="18" t="str">
        <f aca="false">IF($A228&lt;=$C$12,EDATE($C$9,$A228-1),"")</f>
        <v/>
      </c>
      <c r="C228" s="13" t="str">
        <f aca="false">IF($A228&lt;=$C$12,G227,"")</f>
        <v/>
      </c>
      <c r="D228" s="13" t="str">
        <f aca="false">IF($A228&lt;=$C$12,$C$13,"")</f>
        <v/>
      </c>
      <c r="E228" s="13" t="str">
        <f aca="false">IF($A228&lt;=$C$12,IF($C$8="ثابتة (Flat)",$C$15/$C$12,C228*$C$6/12),"")</f>
        <v/>
      </c>
      <c r="F228" s="13" t="str">
        <f aca="false">IF($A228&lt;=$C$12,D228-E228,"")</f>
        <v/>
      </c>
      <c r="G228" s="13" t="str">
        <f aca="false">IF($A228&lt;=$C$12,IF($A228=$C$12,0,ROUND(C228-F228,2)),"")</f>
        <v/>
      </c>
    </row>
    <row r="229" customFormat="false" ht="15" hidden="false" customHeight="false" outlineLevel="0" collapsed="false">
      <c r="A229" s="17" t="n">
        <v>209</v>
      </c>
      <c r="B229" s="18" t="str">
        <f aca="false">IF($A229&lt;=$C$12,EDATE($C$9,$A229-1),"")</f>
        <v/>
      </c>
      <c r="C229" s="13" t="str">
        <f aca="false">IF($A229&lt;=$C$12,G228,"")</f>
        <v/>
      </c>
      <c r="D229" s="13" t="str">
        <f aca="false">IF($A229&lt;=$C$12,$C$13,"")</f>
        <v/>
      </c>
      <c r="E229" s="13" t="str">
        <f aca="false">IF($A229&lt;=$C$12,IF($C$8="ثابتة (Flat)",$C$15/$C$12,C229*$C$6/12),"")</f>
        <v/>
      </c>
      <c r="F229" s="13" t="str">
        <f aca="false">IF($A229&lt;=$C$12,D229-E229,"")</f>
        <v/>
      </c>
      <c r="G229" s="13" t="str">
        <f aca="false">IF($A229&lt;=$C$12,IF($A229=$C$12,0,ROUND(C229-F229,2)),"")</f>
        <v/>
      </c>
    </row>
    <row r="230" customFormat="false" ht="15" hidden="false" customHeight="false" outlineLevel="0" collapsed="false">
      <c r="A230" s="17" t="n">
        <v>210</v>
      </c>
      <c r="B230" s="18" t="str">
        <f aca="false">IF($A230&lt;=$C$12,EDATE($C$9,$A230-1),"")</f>
        <v/>
      </c>
      <c r="C230" s="13" t="str">
        <f aca="false">IF($A230&lt;=$C$12,G229,"")</f>
        <v/>
      </c>
      <c r="D230" s="13" t="str">
        <f aca="false">IF($A230&lt;=$C$12,$C$13,"")</f>
        <v/>
      </c>
      <c r="E230" s="13" t="str">
        <f aca="false">IF($A230&lt;=$C$12,IF($C$8="ثابتة (Flat)",$C$15/$C$12,C230*$C$6/12),"")</f>
        <v/>
      </c>
      <c r="F230" s="13" t="str">
        <f aca="false">IF($A230&lt;=$C$12,D230-E230,"")</f>
        <v/>
      </c>
      <c r="G230" s="13" t="str">
        <f aca="false">IF($A230&lt;=$C$12,IF($A230=$C$12,0,ROUND(C230-F230,2)),"")</f>
        <v/>
      </c>
    </row>
    <row r="231" customFormat="false" ht="15" hidden="false" customHeight="false" outlineLevel="0" collapsed="false">
      <c r="A231" s="17" t="n">
        <v>211</v>
      </c>
      <c r="B231" s="18" t="str">
        <f aca="false">IF($A231&lt;=$C$12,EDATE($C$9,$A231-1),"")</f>
        <v/>
      </c>
      <c r="C231" s="13" t="str">
        <f aca="false">IF($A231&lt;=$C$12,G230,"")</f>
        <v/>
      </c>
      <c r="D231" s="13" t="str">
        <f aca="false">IF($A231&lt;=$C$12,$C$13,"")</f>
        <v/>
      </c>
      <c r="E231" s="13" t="str">
        <f aca="false">IF($A231&lt;=$C$12,IF($C$8="ثابتة (Flat)",$C$15/$C$12,C231*$C$6/12),"")</f>
        <v/>
      </c>
      <c r="F231" s="13" t="str">
        <f aca="false">IF($A231&lt;=$C$12,D231-E231,"")</f>
        <v/>
      </c>
      <c r="G231" s="13" t="str">
        <f aca="false">IF($A231&lt;=$C$12,IF($A231=$C$12,0,ROUND(C231-F231,2)),"")</f>
        <v/>
      </c>
    </row>
    <row r="232" customFormat="false" ht="15" hidden="false" customHeight="false" outlineLevel="0" collapsed="false">
      <c r="A232" s="17" t="n">
        <v>212</v>
      </c>
      <c r="B232" s="18" t="str">
        <f aca="false">IF($A232&lt;=$C$12,EDATE($C$9,$A232-1),"")</f>
        <v/>
      </c>
      <c r="C232" s="13" t="str">
        <f aca="false">IF($A232&lt;=$C$12,G231,"")</f>
        <v/>
      </c>
      <c r="D232" s="13" t="str">
        <f aca="false">IF($A232&lt;=$C$12,$C$13,"")</f>
        <v/>
      </c>
      <c r="E232" s="13" t="str">
        <f aca="false">IF($A232&lt;=$C$12,IF($C$8="ثابتة (Flat)",$C$15/$C$12,C232*$C$6/12),"")</f>
        <v/>
      </c>
      <c r="F232" s="13" t="str">
        <f aca="false">IF($A232&lt;=$C$12,D232-E232,"")</f>
        <v/>
      </c>
      <c r="G232" s="13" t="str">
        <f aca="false">IF($A232&lt;=$C$12,IF($A232=$C$12,0,ROUND(C232-F232,2)),"")</f>
        <v/>
      </c>
    </row>
    <row r="233" customFormat="false" ht="15" hidden="false" customHeight="false" outlineLevel="0" collapsed="false">
      <c r="A233" s="17" t="n">
        <v>213</v>
      </c>
      <c r="B233" s="18" t="str">
        <f aca="false">IF($A233&lt;=$C$12,EDATE($C$9,$A233-1),"")</f>
        <v/>
      </c>
      <c r="C233" s="13" t="str">
        <f aca="false">IF($A233&lt;=$C$12,G232,"")</f>
        <v/>
      </c>
      <c r="D233" s="13" t="str">
        <f aca="false">IF($A233&lt;=$C$12,$C$13,"")</f>
        <v/>
      </c>
      <c r="E233" s="13" t="str">
        <f aca="false">IF($A233&lt;=$C$12,IF($C$8="ثابتة (Flat)",$C$15/$C$12,C233*$C$6/12),"")</f>
        <v/>
      </c>
      <c r="F233" s="13" t="str">
        <f aca="false">IF($A233&lt;=$C$12,D233-E233,"")</f>
        <v/>
      </c>
      <c r="G233" s="13" t="str">
        <f aca="false">IF($A233&lt;=$C$12,IF($A233=$C$12,0,ROUND(C233-F233,2)),"")</f>
        <v/>
      </c>
    </row>
    <row r="234" customFormat="false" ht="15" hidden="false" customHeight="false" outlineLevel="0" collapsed="false">
      <c r="A234" s="17" t="n">
        <v>214</v>
      </c>
      <c r="B234" s="18" t="str">
        <f aca="false">IF($A234&lt;=$C$12,EDATE($C$9,$A234-1),"")</f>
        <v/>
      </c>
      <c r="C234" s="13" t="str">
        <f aca="false">IF($A234&lt;=$C$12,G233,"")</f>
        <v/>
      </c>
      <c r="D234" s="13" t="str">
        <f aca="false">IF($A234&lt;=$C$12,$C$13,"")</f>
        <v/>
      </c>
      <c r="E234" s="13" t="str">
        <f aca="false">IF($A234&lt;=$C$12,IF($C$8="ثابتة (Flat)",$C$15/$C$12,C234*$C$6/12),"")</f>
        <v/>
      </c>
      <c r="F234" s="13" t="str">
        <f aca="false">IF($A234&lt;=$C$12,D234-E234,"")</f>
        <v/>
      </c>
      <c r="G234" s="13" t="str">
        <f aca="false">IF($A234&lt;=$C$12,IF($A234=$C$12,0,ROUND(C234-F234,2)),"")</f>
        <v/>
      </c>
    </row>
    <row r="235" customFormat="false" ht="15" hidden="false" customHeight="false" outlineLevel="0" collapsed="false">
      <c r="A235" s="17" t="n">
        <v>215</v>
      </c>
      <c r="B235" s="18" t="str">
        <f aca="false">IF($A235&lt;=$C$12,EDATE($C$9,$A235-1),"")</f>
        <v/>
      </c>
      <c r="C235" s="13" t="str">
        <f aca="false">IF($A235&lt;=$C$12,G234,"")</f>
        <v/>
      </c>
      <c r="D235" s="13" t="str">
        <f aca="false">IF($A235&lt;=$C$12,$C$13,"")</f>
        <v/>
      </c>
      <c r="E235" s="13" t="str">
        <f aca="false">IF($A235&lt;=$C$12,IF($C$8="ثابتة (Flat)",$C$15/$C$12,C235*$C$6/12),"")</f>
        <v/>
      </c>
      <c r="F235" s="13" t="str">
        <f aca="false">IF($A235&lt;=$C$12,D235-E235,"")</f>
        <v/>
      </c>
      <c r="G235" s="13" t="str">
        <f aca="false">IF($A235&lt;=$C$12,IF($A235=$C$12,0,ROUND(C235-F235,2)),"")</f>
        <v/>
      </c>
    </row>
    <row r="236" customFormat="false" ht="15" hidden="false" customHeight="false" outlineLevel="0" collapsed="false">
      <c r="A236" s="17" t="n">
        <v>216</v>
      </c>
      <c r="B236" s="18" t="str">
        <f aca="false">IF($A236&lt;=$C$12,EDATE($C$9,$A236-1),"")</f>
        <v/>
      </c>
      <c r="C236" s="13" t="str">
        <f aca="false">IF($A236&lt;=$C$12,G235,"")</f>
        <v/>
      </c>
      <c r="D236" s="13" t="str">
        <f aca="false">IF($A236&lt;=$C$12,$C$13,"")</f>
        <v/>
      </c>
      <c r="E236" s="13" t="str">
        <f aca="false">IF($A236&lt;=$C$12,IF($C$8="ثابتة (Flat)",$C$15/$C$12,C236*$C$6/12),"")</f>
        <v/>
      </c>
      <c r="F236" s="13" t="str">
        <f aca="false">IF($A236&lt;=$C$12,D236-E236,"")</f>
        <v/>
      </c>
      <c r="G236" s="13" t="str">
        <f aca="false">IF($A236&lt;=$C$12,IF($A236=$C$12,0,ROUND(C236-F236,2)),"")</f>
        <v/>
      </c>
    </row>
    <row r="237" customFormat="false" ht="15" hidden="false" customHeight="false" outlineLevel="0" collapsed="false">
      <c r="A237" s="17" t="n">
        <v>217</v>
      </c>
      <c r="B237" s="18" t="str">
        <f aca="false">IF($A237&lt;=$C$12,EDATE($C$9,$A237-1),"")</f>
        <v/>
      </c>
      <c r="C237" s="13" t="str">
        <f aca="false">IF($A237&lt;=$C$12,G236,"")</f>
        <v/>
      </c>
      <c r="D237" s="13" t="str">
        <f aca="false">IF($A237&lt;=$C$12,$C$13,"")</f>
        <v/>
      </c>
      <c r="E237" s="13" t="str">
        <f aca="false">IF($A237&lt;=$C$12,IF($C$8="ثابتة (Flat)",$C$15/$C$12,C237*$C$6/12),"")</f>
        <v/>
      </c>
      <c r="F237" s="13" t="str">
        <f aca="false">IF($A237&lt;=$C$12,D237-E237,"")</f>
        <v/>
      </c>
      <c r="G237" s="13" t="str">
        <f aca="false">IF($A237&lt;=$C$12,IF($A237=$C$12,0,ROUND(C237-F237,2)),"")</f>
        <v/>
      </c>
    </row>
    <row r="238" customFormat="false" ht="15" hidden="false" customHeight="false" outlineLevel="0" collapsed="false">
      <c r="A238" s="17" t="n">
        <v>218</v>
      </c>
      <c r="B238" s="18" t="str">
        <f aca="false">IF($A238&lt;=$C$12,EDATE($C$9,$A238-1),"")</f>
        <v/>
      </c>
      <c r="C238" s="13" t="str">
        <f aca="false">IF($A238&lt;=$C$12,G237,"")</f>
        <v/>
      </c>
      <c r="D238" s="13" t="str">
        <f aca="false">IF($A238&lt;=$C$12,$C$13,"")</f>
        <v/>
      </c>
      <c r="E238" s="13" t="str">
        <f aca="false">IF($A238&lt;=$C$12,IF($C$8="ثابتة (Flat)",$C$15/$C$12,C238*$C$6/12),"")</f>
        <v/>
      </c>
      <c r="F238" s="13" t="str">
        <f aca="false">IF($A238&lt;=$C$12,D238-E238,"")</f>
        <v/>
      </c>
      <c r="G238" s="13" t="str">
        <f aca="false">IF($A238&lt;=$C$12,IF($A238=$C$12,0,ROUND(C238-F238,2)),"")</f>
        <v/>
      </c>
    </row>
    <row r="239" customFormat="false" ht="15" hidden="false" customHeight="false" outlineLevel="0" collapsed="false">
      <c r="A239" s="17" t="n">
        <v>219</v>
      </c>
      <c r="B239" s="18" t="str">
        <f aca="false">IF($A239&lt;=$C$12,EDATE($C$9,$A239-1),"")</f>
        <v/>
      </c>
      <c r="C239" s="13" t="str">
        <f aca="false">IF($A239&lt;=$C$12,G238,"")</f>
        <v/>
      </c>
      <c r="D239" s="13" t="str">
        <f aca="false">IF($A239&lt;=$C$12,$C$13,"")</f>
        <v/>
      </c>
      <c r="E239" s="13" t="str">
        <f aca="false">IF($A239&lt;=$C$12,IF($C$8="ثابتة (Flat)",$C$15/$C$12,C239*$C$6/12),"")</f>
        <v/>
      </c>
      <c r="F239" s="13" t="str">
        <f aca="false">IF($A239&lt;=$C$12,D239-E239,"")</f>
        <v/>
      </c>
      <c r="G239" s="13" t="str">
        <f aca="false">IF($A239&lt;=$C$12,IF($A239=$C$12,0,ROUND(C239-F239,2)),"")</f>
        <v/>
      </c>
    </row>
    <row r="240" customFormat="false" ht="15" hidden="false" customHeight="false" outlineLevel="0" collapsed="false">
      <c r="A240" s="17" t="n">
        <v>220</v>
      </c>
      <c r="B240" s="18" t="str">
        <f aca="false">IF($A240&lt;=$C$12,EDATE($C$9,$A240-1),"")</f>
        <v/>
      </c>
      <c r="C240" s="13" t="str">
        <f aca="false">IF($A240&lt;=$C$12,G239,"")</f>
        <v/>
      </c>
      <c r="D240" s="13" t="str">
        <f aca="false">IF($A240&lt;=$C$12,$C$13,"")</f>
        <v/>
      </c>
      <c r="E240" s="13" t="str">
        <f aca="false">IF($A240&lt;=$C$12,IF($C$8="ثابتة (Flat)",$C$15/$C$12,C240*$C$6/12),"")</f>
        <v/>
      </c>
      <c r="F240" s="13" t="str">
        <f aca="false">IF($A240&lt;=$C$12,D240-E240,"")</f>
        <v/>
      </c>
      <c r="G240" s="13" t="str">
        <f aca="false">IF($A240&lt;=$C$12,IF($A240=$C$12,0,ROUND(C240-F240,2)),"")</f>
        <v/>
      </c>
    </row>
    <row r="241" customFormat="false" ht="15" hidden="false" customHeight="false" outlineLevel="0" collapsed="false">
      <c r="A241" s="17" t="n">
        <v>221</v>
      </c>
      <c r="B241" s="18" t="str">
        <f aca="false">IF($A241&lt;=$C$12,EDATE($C$9,$A241-1),"")</f>
        <v/>
      </c>
      <c r="C241" s="13" t="str">
        <f aca="false">IF($A241&lt;=$C$12,G240,"")</f>
        <v/>
      </c>
      <c r="D241" s="13" t="str">
        <f aca="false">IF($A241&lt;=$C$12,$C$13,"")</f>
        <v/>
      </c>
      <c r="E241" s="13" t="str">
        <f aca="false">IF($A241&lt;=$C$12,IF($C$8="ثابتة (Flat)",$C$15/$C$12,C241*$C$6/12),"")</f>
        <v/>
      </c>
      <c r="F241" s="13" t="str">
        <f aca="false">IF($A241&lt;=$C$12,D241-E241,"")</f>
        <v/>
      </c>
      <c r="G241" s="13" t="str">
        <f aca="false">IF($A241&lt;=$C$12,IF($A241=$C$12,0,ROUND(C241-F241,2)),"")</f>
        <v/>
      </c>
    </row>
    <row r="242" customFormat="false" ht="15" hidden="false" customHeight="false" outlineLevel="0" collapsed="false">
      <c r="A242" s="17" t="n">
        <v>222</v>
      </c>
      <c r="B242" s="18" t="str">
        <f aca="false">IF($A242&lt;=$C$12,EDATE($C$9,$A242-1),"")</f>
        <v/>
      </c>
      <c r="C242" s="13" t="str">
        <f aca="false">IF($A242&lt;=$C$12,G241,"")</f>
        <v/>
      </c>
      <c r="D242" s="13" t="str">
        <f aca="false">IF($A242&lt;=$C$12,$C$13,"")</f>
        <v/>
      </c>
      <c r="E242" s="13" t="str">
        <f aca="false">IF($A242&lt;=$C$12,IF($C$8="ثابتة (Flat)",$C$15/$C$12,C242*$C$6/12),"")</f>
        <v/>
      </c>
      <c r="F242" s="13" t="str">
        <f aca="false">IF($A242&lt;=$C$12,D242-E242,"")</f>
        <v/>
      </c>
      <c r="G242" s="13" t="str">
        <f aca="false">IF($A242&lt;=$C$12,IF($A242=$C$12,0,ROUND(C242-F242,2)),"")</f>
        <v/>
      </c>
    </row>
    <row r="243" customFormat="false" ht="15" hidden="false" customHeight="false" outlineLevel="0" collapsed="false">
      <c r="A243" s="17" t="n">
        <v>223</v>
      </c>
      <c r="B243" s="18" t="str">
        <f aca="false">IF($A243&lt;=$C$12,EDATE($C$9,$A243-1),"")</f>
        <v/>
      </c>
      <c r="C243" s="13" t="str">
        <f aca="false">IF($A243&lt;=$C$12,G242,"")</f>
        <v/>
      </c>
      <c r="D243" s="13" t="str">
        <f aca="false">IF($A243&lt;=$C$12,$C$13,"")</f>
        <v/>
      </c>
      <c r="E243" s="13" t="str">
        <f aca="false">IF($A243&lt;=$C$12,IF($C$8="ثابتة (Flat)",$C$15/$C$12,C243*$C$6/12),"")</f>
        <v/>
      </c>
      <c r="F243" s="13" t="str">
        <f aca="false">IF($A243&lt;=$C$12,D243-E243,"")</f>
        <v/>
      </c>
      <c r="G243" s="13" t="str">
        <f aca="false">IF($A243&lt;=$C$12,IF($A243=$C$12,0,ROUND(C243-F243,2)),"")</f>
        <v/>
      </c>
    </row>
    <row r="244" customFormat="false" ht="15" hidden="false" customHeight="false" outlineLevel="0" collapsed="false">
      <c r="A244" s="17" t="n">
        <v>224</v>
      </c>
      <c r="B244" s="18" t="str">
        <f aca="false">IF($A244&lt;=$C$12,EDATE($C$9,$A244-1),"")</f>
        <v/>
      </c>
      <c r="C244" s="13" t="str">
        <f aca="false">IF($A244&lt;=$C$12,G243,"")</f>
        <v/>
      </c>
      <c r="D244" s="13" t="str">
        <f aca="false">IF($A244&lt;=$C$12,$C$13,"")</f>
        <v/>
      </c>
      <c r="E244" s="13" t="str">
        <f aca="false">IF($A244&lt;=$C$12,IF($C$8="ثابتة (Flat)",$C$15/$C$12,C244*$C$6/12),"")</f>
        <v/>
      </c>
      <c r="F244" s="13" t="str">
        <f aca="false">IF($A244&lt;=$C$12,D244-E244,"")</f>
        <v/>
      </c>
      <c r="G244" s="13" t="str">
        <f aca="false">IF($A244&lt;=$C$12,IF($A244=$C$12,0,ROUND(C244-F244,2)),"")</f>
        <v/>
      </c>
    </row>
    <row r="245" customFormat="false" ht="15" hidden="false" customHeight="false" outlineLevel="0" collapsed="false">
      <c r="A245" s="17" t="n">
        <v>225</v>
      </c>
      <c r="B245" s="18" t="str">
        <f aca="false">IF($A245&lt;=$C$12,EDATE($C$9,$A245-1),"")</f>
        <v/>
      </c>
      <c r="C245" s="13" t="str">
        <f aca="false">IF($A245&lt;=$C$12,G244,"")</f>
        <v/>
      </c>
      <c r="D245" s="13" t="str">
        <f aca="false">IF($A245&lt;=$C$12,$C$13,"")</f>
        <v/>
      </c>
      <c r="E245" s="13" t="str">
        <f aca="false">IF($A245&lt;=$C$12,IF($C$8="ثابتة (Flat)",$C$15/$C$12,C245*$C$6/12),"")</f>
        <v/>
      </c>
      <c r="F245" s="13" t="str">
        <f aca="false">IF($A245&lt;=$C$12,D245-E245,"")</f>
        <v/>
      </c>
      <c r="G245" s="13" t="str">
        <f aca="false">IF($A245&lt;=$C$12,IF($A245=$C$12,0,ROUND(C245-F245,2)),"")</f>
        <v/>
      </c>
    </row>
    <row r="246" customFormat="false" ht="15" hidden="false" customHeight="false" outlineLevel="0" collapsed="false">
      <c r="A246" s="17" t="n">
        <v>226</v>
      </c>
      <c r="B246" s="18" t="str">
        <f aca="false">IF($A246&lt;=$C$12,EDATE($C$9,$A246-1),"")</f>
        <v/>
      </c>
      <c r="C246" s="13" t="str">
        <f aca="false">IF($A246&lt;=$C$12,G245,"")</f>
        <v/>
      </c>
      <c r="D246" s="13" t="str">
        <f aca="false">IF($A246&lt;=$C$12,$C$13,"")</f>
        <v/>
      </c>
      <c r="E246" s="13" t="str">
        <f aca="false">IF($A246&lt;=$C$12,IF($C$8="ثابتة (Flat)",$C$15/$C$12,C246*$C$6/12),"")</f>
        <v/>
      </c>
      <c r="F246" s="13" t="str">
        <f aca="false">IF($A246&lt;=$C$12,D246-E246,"")</f>
        <v/>
      </c>
      <c r="G246" s="13" t="str">
        <f aca="false">IF($A246&lt;=$C$12,IF($A246=$C$12,0,ROUND(C246-F246,2)),"")</f>
        <v/>
      </c>
    </row>
    <row r="247" customFormat="false" ht="15" hidden="false" customHeight="false" outlineLevel="0" collapsed="false">
      <c r="A247" s="17" t="n">
        <v>227</v>
      </c>
      <c r="B247" s="18" t="str">
        <f aca="false">IF($A247&lt;=$C$12,EDATE($C$9,$A247-1),"")</f>
        <v/>
      </c>
      <c r="C247" s="13" t="str">
        <f aca="false">IF($A247&lt;=$C$12,G246,"")</f>
        <v/>
      </c>
      <c r="D247" s="13" t="str">
        <f aca="false">IF($A247&lt;=$C$12,$C$13,"")</f>
        <v/>
      </c>
      <c r="E247" s="13" t="str">
        <f aca="false">IF($A247&lt;=$C$12,IF($C$8="ثابتة (Flat)",$C$15/$C$12,C247*$C$6/12),"")</f>
        <v/>
      </c>
      <c r="F247" s="13" t="str">
        <f aca="false">IF($A247&lt;=$C$12,D247-E247,"")</f>
        <v/>
      </c>
      <c r="G247" s="13" t="str">
        <f aca="false">IF($A247&lt;=$C$12,IF($A247=$C$12,0,ROUND(C247-F247,2)),"")</f>
        <v/>
      </c>
    </row>
    <row r="248" customFormat="false" ht="15" hidden="false" customHeight="false" outlineLevel="0" collapsed="false">
      <c r="A248" s="17" t="n">
        <v>228</v>
      </c>
      <c r="B248" s="18" t="str">
        <f aca="false">IF($A248&lt;=$C$12,EDATE($C$9,$A248-1),"")</f>
        <v/>
      </c>
      <c r="C248" s="13" t="str">
        <f aca="false">IF($A248&lt;=$C$12,G247,"")</f>
        <v/>
      </c>
      <c r="D248" s="13" t="str">
        <f aca="false">IF($A248&lt;=$C$12,$C$13,"")</f>
        <v/>
      </c>
      <c r="E248" s="13" t="str">
        <f aca="false">IF($A248&lt;=$C$12,IF($C$8="ثابتة (Flat)",$C$15/$C$12,C248*$C$6/12),"")</f>
        <v/>
      </c>
      <c r="F248" s="13" t="str">
        <f aca="false">IF($A248&lt;=$C$12,D248-E248,"")</f>
        <v/>
      </c>
      <c r="G248" s="13" t="str">
        <f aca="false">IF($A248&lt;=$C$12,IF($A248=$C$12,0,ROUND(C248-F248,2)),"")</f>
        <v/>
      </c>
    </row>
    <row r="249" customFormat="false" ht="15" hidden="false" customHeight="false" outlineLevel="0" collapsed="false">
      <c r="A249" s="17" t="n">
        <v>229</v>
      </c>
      <c r="B249" s="18" t="str">
        <f aca="false">IF($A249&lt;=$C$12,EDATE($C$9,$A249-1),"")</f>
        <v/>
      </c>
      <c r="C249" s="13" t="str">
        <f aca="false">IF($A249&lt;=$C$12,G248,"")</f>
        <v/>
      </c>
      <c r="D249" s="13" t="str">
        <f aca="false">IF($A249&lt;=$C$12,$C$13,"")</f>
        <v/>
      </c>
      <c r="E249" s="13" t="str">
        <f aca="false">IF($A249&lt;=$C$12,IF($C$8="ثابتة (Flat)",$C$15/$C$12,C249*$C$6/12),"")</f>
        <v/>
      </c>
      <c r="F249" s="13" t="str">
        <f aca="false">IF($A249&lt;=$C$12,D249-E249,"")</f>
        <v/>
      </c>
      <c r="G249" s="13" t="str">
        <f aca="false">IF($A249&lt;=$C$12,IF($A249=$C$12,0,ROUND(C249-F249,2)),"")</f>
        <v/>
      </c>
    </row>
    <row r="250" customFormat="false" ht="15" hidden="false" customHeight="false" outlineLevel="0" collapsed="false">
      <c r="A250" s="17" t="n">
        <v>230</v>
      </c>
      <c r="B250" s="18" t="str">
        <f aca="false">IF($A250&lt;=$C$12,EDATE($C$9,$A250-1),"")</f>
        <v/>
      </c>
      <c r="C250" s="13" t="str">
        <f aca="false">IF($A250&lt;=$C$12,G249,"")</f>
        <v/>
      </c>
      <c r="D250" s="13" t="str">
        <f aca="false">IF($A250&lt;=$C$12,$C$13,"")</f>
        <v/>
      </c>
      <c r="E250" s="13" t="str">
        <f aca="false">IF($A250&lt;=$C$12,IF($C$8="ثابتة (Flat)",$C$15/$C$12,C250*$C$6/12),"")</f>
        <v/>
      </c>
      <c r="F250" s="13" t="str">
        <f aca="false">IF($A250&lt;=$C$12,D250-E250,"")</f>
        <v/>
      </c>
      <c r="G250" s="13" t="str">
        <f aca="false">IF($A250&lt;=$C$12,IF($A250=$C$12,0,ROUND(C250-F250,2)),"")</f>
        <v/>
      </c>
    </row>
    <row r="251" customFormat="false" ht="15" hidden="false" customHeight="false" outlineLevel="0" collapsed="false">
      <c r="A251" s="17" t="n">
        <v>231</v>
      </c>
      <c r="B251" s="18" t="str">
        <f aca="false">IF($A251&lt;=$C$12,EDATE($C$9,$A251-1),"")</f>
        <v/>
      </c>
      <c r="C251" s="13" t="str">
        <f aca="false">IF($A251&lt;=$C$12,G250,"")</f>
        <v/>
      </c>
      <c r="D251" s="13" t="str">
        <f aca="false">IF($A251&lt;=$C$12,$C$13,"")</f>
        <v/>
      </c>
      <c r="E251" s="13" t="str">
        <f aca="false">IF($A251&lt;=$C$12,IF($C$8="ثابتة (Flat)",$C$15/$C$12,C251*$C$6/12),"")</f>
        <v/>
      </c>
      <c r="F251" s="13" t="str">
        <f aca="false">IF($A251&lt;=$C$12,D251-E251,"")</f>
        <v/>
      </c>
      <c r="G251" s="13" t="str">
        <f aca="false">IF($A251&lt;=$C$12,IF($A251=$C$12,0,ROUND(C251-F251,2)),"")</f>
        <v/>
      </c>
    </row>
    <row r="252" customFormat="false" ht="15" hidden="false" customHeight="false" outlineLevel="0" collapsed="false">
      <c r="A252" s="17" t="n">
        <v>232</v>
      </c>
      <c r="B252" s="18" t="str">
        <f aca="false">IF($A252&lt;=$C$12,EDATE($C$9,$A252-1),"")</f>
        <v/>
      </c>
      <c r="C252" s="13" t="str">
        <f aca="false">IF($A252&lt;=$C$12,G251,"")</f>
        <v/>
      </c>
      <c r="D252" s="13" t="str">
        <f aca="false">IF($A252&lt;=$C$12,$C$13,"")</f>
        <v/>
      </c>
      <c r="E252" s="13" t="str">
        <f aca="false">IF($A252&lt;=$C$12,IF($C$8="ثابتة (Flat)",$C$15/$C$12,C252*$C$6/12),"")</f>
        <v/>
      </c>
      <c r="F252" s="13" t="str">
        <f aca="false">IF($A252&lt;=$C$12,D252-E252,"")</f>
        <v/>
      </c>
      <c r="G252" s="13" t="str">
        <f aca="false">IF($A252&lt;=$C$12,IF($A252=$C$12,0,ROUND(C252-F252,2)),"")</f>
        <v/>
      </c>
    </row>
    <row r="253" customFormat="false" ht="15" hidden="false" customHeight="false" outlineLevel="0" collapsed="false">
      <c r="A253" s="17" t="n">
        <v>233</v>
      </c>
      <c r="B253" s="18" t="str">
        <f aca="false">IF($A253&lt;=$C$12,EDATE($C$9,$A253-1),"")</f>
        <v/>
      </c>
      <c r="C253" s="13" t="str">
        <f aca="false">IF($A253&lt;=$C$12,G252,"")</f>
        <v/>
      </c>
      <c r="D253" s="13" t="str">
        <f aca="false">IF($A253&lt;=$C$12,$C$13,"")</f>
        <v/>
      </c>
      <c r="E253" s="13" t="str">
        <f aca="false">IF($A253&lt;=$C$12,IF($C$8="ثابتة (Flat)",$C$15/$C$12,C253*$C$6/12),"")</f>
        <v/>
      </c>
      <c r="F253" s="13" t="str">
        <f aca="false">IF($A253&lt;=$C$12,D253-E253,"")</f>
        <v/>
      </c>
      <c r="G253" s="13" t="str">
        <f aca="false">IF($A253&lt;=$C$12,IF($A253=$C$12,0,ROUND(C253-F253,2)),"")</f>
        <v/>
      </c>
    </row>
    <row r="254" customFormat="false" ht="15" hidden="false" customHeight="false" outlineLevel="0" collapsed="false">
      <c r="A254" s="17" t="n">
        <v>234</v>
      </c>
      <c r="B254" s="18" t="str">
        <f aca="false">IF($A254&lt;=$C$12,EDATE($C$9,$A254-1),"")</f>
        <v/>
      </c>
      <c r="C254" s="13" t="str">
        <f aca="false">IF($A254&lt;=$C$12,G253,"")</f>
        <v/>
      </c>
      <c r="D254" s="13" t="str">
        <f aca="false">IF($A254&lt;=$C$12,$C$13,"")</f>
        <v/>
      </c>
      <c r="E254" s="13" t="str">
        <f aca="false">IF($A254&lt;=$C$12,IF($C$8="ثابتة (Flat)",$C$15/$C$12,C254*$C$6/12),"")</f>
        <v/>
      </c>
      <c r="F254" s="13" t="str">
        <f aca="false">IF($A254&lt;=$C$12,D254-E254,"")</f>
        <v/>
      </c>
      <c r="G254" s="13" t="str">
        <f aca="false">IF($A254&lt;=$C$12,IF($A254=$C$12,0,ROUND(C254-F254,2)),"")</f>
        <v/>
      </c>
    </row>
    <row r="255" customFormat="false" ht="15" hidden="false" customHeight="false" outlineLevel="0" collapsed="false">
      <c r="A255" s="17" t="n">
        <v>235</v>
      </c>
      <c r="B255" s="18" t="str">
        <f aca="false">IF($A255&lt;=$C$12,EDATE($C$9,$A255-1),"")</f>
        <v/>
      </c>
      <c r="C255" s="13" t="str">
        <f aca="false">IF($A255&lt;=$C$12,G254,"")</f>
        <v/>
      </c>
      <c r="D255" s="13" t="str">
        <f aca="false">IF($A255&lt;=$C$12,$C$13,"")</f>
        <v/>
      </c>
      <c r="E255" s="13" t="str">
        <f aca="false">IF($A255&lt;=$C$12,IF($C$8="ثابتة (Flat)",$C$15/$C$12,C255*$C$6/12),"")</f>
        <v/>
      </c>
      <c r="F255" s="13" t="str">
        <f aca="false">IF($A255&lt;=$C$12,D255-E255,"")</f>
        <v/>
      </c>
      <c r="G255" s="13" t="str">
        <f aca="false">IF($A255&lt;=$C$12,IF($A255=$C$12,0,ROUND(C255-F255,2)),"")</f>
        <v/>
      </c>
    </row>
    <row r="256" customFormat="false" ht="15" hidden="false" customHeight="false" outlineLevel="0" collapsed="false">
      <c r="A256" s="17" t="n">
        <v>236</v>
      </c>
      <c r="B256" s="18" t="str">
        <f aca="false">IF($A256&lt;=$C$12,EDATE($C$9,$A256-1),"")</f>
        <v/>
      </c>
      <c r="C256" s="13" t="str">
        <f aca="false">IF($A256&lt;=$C$12,G255,"")</f>
        <v/>
      </c>
      <c r="D256" s="13" t="str">
        <f aca="false">IF($A256&lt;=$C$12,$C$13,"")</f>
        <v/>
      </c>
      <c r="E256" s="13" t="str">
        <f aca="false">IF($A256&lt;=$C$12,IF($C$8="ثابتة (Flat)",$C$15/$C$12,C256*$C$6/12),"")</f>
        <v/>
      </c>
      <c r="F256" s="13" t="str">
        <f aca="false">IF($A256&lt;=$C$12,D256-E256,"")</f>
        <v/>
      </c>
      <c r="G256" s="13" t="str">
        <f aca="false">IF($A256&lt;=$C$12,IF($A256=$C$12,0,ROUND(C256-F256,2)),"")</f>
        <v/>
      </c>
    </row>
    <row r="257" customFormat="false" ht="15" hidden="false" customHeight="false" outlineLevel="0" collapsed="false">
      <c r="A257" s="17" t="n">
        <v>237</v>
      </c>
      <c r="B257" s="18" t="str">
        <f aca="false">IF($A257&lt;=$C$12,EDATE($C$9,$A257-1),"")</f>
        <v/>
      </c>
      <c r="C257" s="13" t="str">
        <f aca="false">IF($A257&lt;=$C$12,G256,"")</f>
        <v/>
      </c>
      <c r="D257" s="13" t="str">
        <f aca="false">IF($A257&lt;=$C$12,$C$13,"")</f>
        <v/>
      </c>
      <c r="E257" s="13" t="str">
        <f aca="false">IF($A257&lt;=$C$12,IF($C$8="ثابتة (Flat)",$C$15/$C$12,C257*$C$6/12),"")</f>
        <v/>
      </c>
      <c r="F257" s="13" t="str">
        <f aca="false">IF($A257&lt;=$C$12,D257-E257,"")</f>
        <v/>
      </c>
      <c r="G257" s="13" t="str">
        <f aca="false">IF($A257&lt;=$C$12,IF($A257=$C$12,0,ROUND(C257-F257,2)),"")</f>
        <v/>
      </c>
    </row>
    <row r="258" customFormat="false" ht="15" hidden="false" customHeight="false" outlineLevel="0" collapsed="false">
      <c r="A258" s="17" t="n">
        <v>238</v>
      </c>
      <c r="B258" s="18" t="str">
        <f aca="false">IF($A258&lt;=$C$12,EDATE($C$9,$A258-1),"")</f>
        <v/>
      </c>
      <c r="C258" s="13" t="str">
        <f aca="false">IF($A258&lt;=$C$12,G257,"")</f>
        <v/>
      </c>
      <c r="D258" s="13" t="str">
        <f aca="false">IF($A258&lt;=$C$12,$C$13,"")</f>
        <v/>
      </c>
      <c r="E258" s="13" t="str">
        <f aca="false">IF($A258&lt;=$C$12,IF($C$8="ثابتة (Flat)",$C$15/$C$12,C258*$C$6/12),"")</f>
        <v/>
      </c>
      <c r="F258" s="13" t="str">
        <f aca="false">IF($A258&lt;=$C$12,D258-E258,"")</f>
        <v/>
      </c>
      <c r="G258" s="13" t="str">
        <f aca="false">IF($A258&lt;=$C$12,IF($A258=$C$12,0,ROUND(C258-F258,2)),"")</f>
        <v/>
      </c>
    </row>
    <row r="259" customFormat="false" ht="15" hidden="false" customHeight="false" outlineLevel="0" collapsed="false">
      <c r="A259" s="17" t="n">
        <v>239</v>
      </c>
      <c r="B259" s="18" t="str">
        <f aca="false">IF($A259&lt;=$C$12,EDATE($C$9,$A259-1),"")</f>
        <v/>
      </c>
      <c r="C259" s="13" t="str">
        <f aca="false">IF($A259&lt;=$C$12,G258,"")</f>
        <v/>
      </c>
      <c r="D259" s="13" t="str">
        <f aca="false">IF($A259&lt;=$C$12,$C$13,"")</f>
        <v/>
      </c>
      <c r="E259" s="13" t="str">
        <f aca="false">IF($A259&lt;=$C$12,IF($C$8="ثابتة (Flat)",$C$15/$C$12,C259*$C$6/12),"")</f>
        <v/>
      </c>
      <c r="F259" s="13" t="str">
        <f aca="false">IF($A259&lt;=$C$12,D259-E259,"")</f>
        <v/>
      </c>
      <c r="G259" s="13" t="str">
        <f aca="false">IF($A259&lt;=$C$12,IF($A259=$C$12,0,ROUND(C259-F259,2)),"")</f>
        <v/>
      </c>
    </row>
    <row r="260" customFormat="false" ht="15" hidden="false" customHeight="false" outlineLevel="0" collapsed="false">
      <c r="A260" s="17" t="n">
        <v>240</v>
      </c>
      <c r="B260" s="18" t="str">
        <f aca="false">IF($A260&lt;=$C$12,EDATE($C$9,$A260-1),"")</f>
        <v/>
      </c>
      <c r="C260" s="13" t="str">
        <f aca="false">IF($A260&lt;=$C$12,G259,"")</f>
        <v/>
      </c>
      <c r="D260" s="13" t="str">
        <f aca="false">IF($A260&lt;=$C$12,$C$13,"")</f>
        <v/>
      </c>
      <c r="E260" s="13" t="str">
        <f aca="false">IF($A260&lt;=$C$12,IF($C$8="ثابتة (Flat)",$C$15/$C$12,C260*$C$6/12),"")</f>
        <v/>
      </c>
      <c r="F260" s="13" t="str">
        <f aca="false">IF($A260&lt;=$C$12,D260-E260,"")</f>
        <v/>
      </c>
      <c r="G260" s="13" t="str">
        <f aca="false">IF($A260&lt;=$C$12,IF($A260=$C$12,0,ROUND(C260-F260,2)),"")</f>
        <v/>
      </c>
    </row>
    <row r="261" customFormat="false" ht="15" hidden="false" customHeight="false" outlineLevel="0" collapsed="false">
      <c r="A261" s="17" t="n">
        <v>241</v>
      </c>
      <c r="B261" s="18" t="str">
        <f aca="false">IF($A261&lt;=$C$12,EDATE($C$9,$A261-1),"")</f>
        <v/>
      </c>
      <c r="C261" s="13" t="str">
        <f aca="false">IF($A261&lt;=$C$12,G260,"")</f>
        <v/>
      </c>
      <c r="D261" s="13" t="str">
        <f aca="false">IF($A261&lt;=$C$12,$C$13,"")</f>
        <v/>
      </c>
      <c r="E261" s="13" t="str">
        <f aca="false">IF($A261&lt;=$C$12,IF($C$8="ثابتة (Flat)",$C$15/$C$12,C261*$C$6/12),"")</f>
        <v/>
      </c>
      <c r="F261" s="13" t="str">
        <f aca="false">IF($A261&lt;=$C$12,D261-E261,"")</f>
        <v/>
      </c>
      <c r="G261" s="13" t="str">
        <f aca="false">IF($A261&lt;=$C$12,IF($A261=$C$12,0,ROUND(C261-F261,2)),"")</f>
        <v/>
      </c>
    </row>
    <row r="262" customFormat="false" ht="15" hidden="false" customHeight="false" outlineLevel="0" collapsed="false">
      <c r="A262" s="17" t="n">
        <v>242</v>
      </c>
      <c r="B262" s="18" t="str">
        <f aca="false">IF($A262&lt;=$C$12,EDATE($C$9,$A262-1),"")</f>
        <v/>
      </c>
      <c r="C262" s="13" t="str">
        <f aca="false">IF($A262&lt;=$C$12,G261,"")</f>
        <v/>
      </c>
      <c r="D262" s="13" t="str">
        <f aca="false">IF($A262&lt;=$C$12,$C$13,"")</f>
        <v/>
      </c>
      <c r="E262" s="13" t="str">
        <f aca="false">IF($A262&lt;=$C$12,IF($C$8="ثابتة (Flat)",$C$15/$C$12,C262*$C$6/12),"")</f>
        <v/>
      </c>
      <c r="F262" s="13" t="str">
        <f aca="false">IF($A262&lt;=$C$12,D262-E262,"")</f>
        <v/>
      </c>
      <c r="G262" s="13" t="str">
        <f aca="false">IF($A262&lt;=$C$12,IF($A262=$C$12,0,ROUND(C262-F262,2)),"")</f>
        <v/>
      </c>
    </row>
    <row r="263" customFormat="false" ht="15" hidden="false" customHeight="false" outlineLevel="0" collapsed="false">
      <c r="A263" s="17" t="n">
        <v>243</v>
      </c>
      <c r="B263" s="18" t="str">
        <f aca="false">IF($A263&lt;=$C$12,EDATE($C$9,$A263-1),"")</f>
        <v/>
      </c>
      <c r="C263" s="13" t="str">
        <f aca="false">IF($A263&lt;=$C$12,G262,"")</f>
        <v/>
      </c>
      <c r="D263" s="13" t="str">
        <f aca="false">IF($A263&lt;=$C$12,$C$13,"")</f>
        <v/>
      </c>
      <c r="E263" s="13" t="str">
        <f aca="false">IF($A263&lt;=$C$12,IF($C$8="ثابتة (Flat)",$C$15/$C$12,C263*$C$6/12),"")</f>
        <v/>
      </c>
      <c r="F263" s="13" t="str">
        <f aca="false">IF($A263&lt;=$C$12,D263-E263,"")</f>
        <v/>
      </c>
      <c r="G263" s="13" t="str">
        <f aca="false">IF($A263&lt;=$C$12,IF($A263=$C$12,0,ROUND(C263-F263,2)),"")</f>
        <v/>
      </c>
    </row>
    <row r="264" customFormat="false" ht="15" hidden="false" customHeight="false" outlineLevel="0" collapsed="false">
      <c r="A264" s="17" t="n">
        <v>244</v>
      </c>
      <c r="B264" s="18" t="str">
        <f aca="false">IF($A264&lt;=$C$12,EDATE($C$9,$A264-1),"")</f>
        <v/>
      </c>
      <c r="C264" s="13" t="str">
        <f aca="false">IF($A264&lt;=$C$12,G263,"")</f>
        <v/>
      </c>
      <c r="D264" s="13" t="str">
        <f aca="false">IF($A264&lt;=$C$12,$C$13,"")</f>
        <v/>
      </c>
      <c r="E264" s="13" t="str">
        <f aca="false">IF($A264&lt;=$C$12,IF($C$8="ثابتة (Flat)",$C$15/$C$12,C264*$C$6/12),"")</f>
        <v/>
      </c>
      <c r="F264" s="13" t="str">
        <f aca="false">IF($A264&lt;=$C$12,D264-E264,"")</f>
        <v/>
      </c>
      <c r="G264" s="13" t="str">
        <f aca="false">IF($A264&lt;=$C$12,IF($A264=$C$12,0,ROUND(C264-F264,2)),"")</f>
        <v/>
      </c>
    </row>
    <row r="265" customFormat="false" ht="15" hidden="false" customHeight="false" outlineLevel="0" collapsed="false">
      <c r="A265" s="17" t="n">
        <v>245</v>
      </c>
      <c r="B265" s="18" t="str">
        <f aca="false">IF($A265&lt;=$C$12,EDATE($C$9,$A265-1),"")</f>
        <v/>
      </c>
      <c r="C265" s="13" t="str">
        <f aca="false">IF($A265&lt;=$C$12,G264,"")</f>
        <v/>
      </c>
      <c r="D265" s="13" t="str">
        <f aca="false">IF($A265&lt;=$C$12,$C$13,"")</f>
        <v/>
      </c>
      <c r="E265" s="13" t="str">
        <f aca="false">IF($A265&lt;=$C$12,IF($C$8="ثابتة (Flat)",$C$15/$C$12,C265*$C$6/12),"")</f>
        <v/>
      </c>
      <c r="F265" s="13" t="str">
        <f aca="false">IF($A265&lt;=$C$12,D265-E265,"")</f>
        <v/>
      </c>
      <c r="G265" s="13" t="str">
        <f aca="false">IF($A265&lt;=$C$12,IF($A265=$C$12,0,ROUND(C265-F265,2)),"")</f>
        <v/>
      </c>
    </row>
    <row r="266" customFormat="false" ht="15" hidden="false" customHeight="false" outlineLevel="0" collapsed="false">
      <c r="A266" s="17" t="n">
        <v>246</v>
      </c>
      <c r="B266" s="18" t="str">
        <f aca="false">IF($A266&lt;=$C$12,EDATE($C$9,$A266-1),"")</f>
        <v/>
      </c>
      <c r="C266" s="13" t="str">
        <f aca="false">IF($A266&lt;=$C$12,G265,"")</f>
        <v/>
      </c>
      <c r="D266" s="13" t="str">
        <f aca="false">IF($A266&lt;=$C$12,$C$13,"")</f>
        <v/>
      </c>
      <c r="E266" s="13" t="str">
        <f aca="false">IF($A266&lt;=$C$12,IF($C$8="ثابتة (Flat)",$C$15/$C$12,C266*$C$6/12),"")</f>
        <v/>
      </c>
      <c r="F266" s="13" t="str">
        <f aca="false">IF($A266&lt;=$C$12,D266-E266,"")</f>
        <v/>
      </c>
      <c r="G266" s="13" t="str">
        <f aca="false">IF($A266&lt;=$C$12,IF($A266=$C$12,0,ROUND(C266-F266,2)),"")</f>
        <v/>
      </c>
    </row>
    <row r="267" customFormat="false" ht="15" hidden="false" customHeight="false" outlineLevel="0" collapsed="false">
      <c r="A267" s="17" t="n">
        <v>247</v>
      </c>
      <c r="B267" s="18" t="str">
        <f aca="false">IF($A267&lt;=$C$12,EDATE($C$9,$A267-1),"")</f>
        <v/>
      </c>
      <c r="C267" s="13" t="str">
        <f aca="false">IF($A267&lt;=$C$12,G266,"")</f>
        <v/>
      </c>
      <c r="D267" s="13" t="str">
        <f aca="false">IF($A267&lt;=$C$12,$C$13,"")</f>
        <v/>
      </c>
      <c r="E267" s="13" t="str">
        <f aca="false">IF($A267&lt;=$C$12,IF($C$8="ثابتة (Flat)",$C$15/$C$12,C267*$C$6/12),"")</f>
        <v/>
      </c>
      <c r="F267" s="13" t="str">
        <f aca="false">IF($A267&lt;=$C$12,D267-E267,"")</f>
        <v/>
      </c>
      <c r="G267" s="13" t="str">
        <f aca="false">IF($A267&lt;=$C$12,IF($A267=$C$12,0,ROUND(C267-F267,2)),"")</f>
        <v/>
      </c>
    </row>
    <row r="268" customFormat="false" ht="15" hidden="false" customHeight="false" outlineLevel="0" collapsed="false">
      <c r="A268" s="17" t="n">
        <v>248</v>
      </c>
      <c r="B268" s="18" t="str">
        <f aca="false">IF($A268&lt;=$C$12,EDATE($C$9,$A268-1),"")</f>
        <v/>
      </c>
      <c r="C268" s="13" t="str">
        <f aca="false">IF($A268&lt;=$C$12,G267,"")</f>
        <v/>
      </c>
      <c r="D268" s="13" t="str">
        <f aca="false">IF($A268&lt;=$C$12,$C$13,"")</f>
        <v/>
      </c>
      <c r="E268" s="13" t="str">
        <f aca="false">IF($A268&lt;=$C$12,IF($C$8="ثابتة (Flat)",$C$15/$C$12,C268*$C$6/12),"")</f>
        <v/>
      </c>
      <c r="F268" s="13" t="str">
        <f aca="false">IF($A268&lt;=$C$12,D268-E268,"")</f>
        <v/>
      </c>
      <c r="G268" s="13" t="str">
        <f aca="false">IF($A268&lt;=$C$12,IF($A268=$C$12,0,ROUND(C268-F268,2)),"")</f>
        <v/>
      </c>
    </row>
    <row r="269" customFormat="false" ht="15" hidden="false" customHeight="false" outlineLevel="0" collapsed="false">
      <c r="A269" s="17" t="n">
        <v>249</v>
      </c>
      <c r="B269" s="18" t="str">
        <f aca="false">IF($A269&lt;=$C$12,EDATE($C$9,$A269-1),"")</f>
        <v/>
      </c>
      <c r="C269" s="13" t="str">
        <f aca="false">IF($A269&lt;=$C$12,G268,"")</f>
        <v/>
      </c>
      <c r="D269" s="13" t="str">
        <f aca="false">IF($A269&lt;=$C$12,$C$13,"")</f>
        <v/>
      </c>
      <c r="E269" s="13" t="str">
        <f aca="false">IF($A269&lt;=$C$12,IF($C$8="ثابتة (Flat)",$C$15/$C$12,C269*$C$6/12),"")</f>
        <v/>
      </c>
      <c r="F269" s="13" t="str">
        <f aca="false">IF($A269&lt;=$C$12,D269-E269,"")</f>
        <v/>
      </c>
      <c r="G269" s="13" t="str">
        <f aca="false">IF($A269&lt;=$C$12,IF($A269=$C$12,0,ROUND(C269-F269,2)),"")</f>
        <v/>
      </c>
    </row>
    <row r="270" customFormat="false" ht="15" hidden="false" customHeight="false" outlineLevel="0" collapsed="false">
      <c r="A270" s="17" t="n">
        <v>250</v>
      </c>
      <c r="B270" s="18" t="str">
        <f aca="false">IF($A270&lt;=$C$12,EDATE($C$9,$A270-1),"")</f>
        <v/>
      </c>
      <c r="C270" s="13" t="str">
        <f aca="false">IF($A270&lt;=$C$12,G269,"")</f>
        <v/>
      </c>
      <c r="D270" s="13" t="str">
        <f aca="false">IF($A270&lt;=$C$12,$C$13,"")</f>
        <v/>
      </c>
      <c r="E270" s="13" t="str">
        <f aca="false">IF($A270&lt;=$C$12,IF($C$8="ثابتة (Flat)",$C$15/$C$12,C270*$C$6/12),"")</f>
        <v/>
      </c>
      <c r="F270" s="13" t="str">
        <f aca="false">IF($A270&lt;=$C$12,D270-E270,"")</f>
        <v/>
      </c>
      <c r="G270" s="13" t="str">
        <f aca="false">IF($A270&lt;=$C$12,IF($A270=$C$12,0,ROUND(C270-F270,2)),"")</f>
        <v/>
      </c>
    </row>
    <row r="271" customFormat="false" ht="15" hidden="false" customHeight="false" outlineLevel="0" collapsed="false">
      <c r="A271" s="17" t="n">
        <v>251</v>
      </c>
      <c r="B271" s="18" t="str">
        <f aca="false">IF($A271&lt;=$C$12,EDATE($C$9,$A271-1),"")</f>
        <v/>
      </c>
      <c r="C271" s="13" t="str">
        <f aca="false">IF($A271&lt;=$C$12,G270,"")</f>
        <v/>
      </c>
      <c r="D271" s="13" t="str">
        <f aca="false">IF($A271&lt;=$C$12,$C$13,"")</f>
        <v/>
      </c>
      <c r="E271" s="13" t="str">
        <f aca="false">IF($A271&lt;=$C$12,IF($C$8="ثابتة (Flat)",$C$15/$C$12,C271*$C$6/12),"")</f>
        <v/>
      </c>
      <c r="F271" s="13" t="str">
        <f aca="false">IF($A271&lt;=$C$12,D271-E271,"")</f>
        <v/>
      </c>
      <c r="G271" s="13" t="str">
        <f aca="false">IF($A271&lt;=$C$12,IF($A271=$C$12,0,ROUND(C271-F271,2)),"")</f>
        <v/>
      </c>
    </row>
    <row r="272" customFormat="false" ht="15" hidden="false" customHeight="false" outlineLevel="0" collapsed="false">
      <c r="A272" s="17" t="n">
        <v>252</v>
      </c>
      <c r="B272" s="18" t="str">
        <f aca="false">IF($A272&lt;=$C$12,EDATE($C$9,$A272-1),"")</f>
        <v/>
      </c>
      <c r="C272" s="13" t="str">
        <f aca="false">IF($A272&lt;=$C$12,G271,"")</f>
        <v/>
      </c>
      <c r="D272" s="13" t="str">
        <f aca="false">IF($A272&lt;=$C$12,$C$13,"")</f>
        <v/>
      </c>
      <c r="E272" s="13" t="str">
        <f aca="false">IF($A272&lt;=$C$12,IF($C$8="ثابتة (Flat)",$C$15/$C$12,C272*$C$6/12),"")</f>
        <v/>
      </c>
      <c r="F272" s="13" t="str">
        <f aca="false">IF($A272&lt;=$C$12,D272-E272,"")</f>
        <v/>
      </c>
      <c r="G272" s="13" t="str">
        <f aca="false">IF($A272&lt;=$C$12,IF($A272=$C$12,0,ROUND(C272-F272,2)),"")</f>
        <v/>
      </c>
    </row>
    <row r="273" customFormat="false" ht="15" hidden="false" customHeight="false" outlineLevel="0" collapsed="false">
      <c r="A273" s="17" t="n">
        <v>253</v>
      </c>
      <c r="B273" s="18" t="str">
        <f aca="false">IF($A273&lt;=$C$12,EDATE($C$9,$A273-1),"")</f>
        <v/>
      </c>
      <c r="C273" s="13" t="str">
        <f aca="false">IF($A273&lt;=$C$12,G272,"")</f>
        <v/>
      </c>
      <c r="D273" s="13" t="str">
        <f aca="false">IF($A273&lt;=$C$12,$C$13,"")</f>
        <v/>
      </c>
      <c r="E273" s="13" t="str">
        <f aca="false">IF($A273&lt;=$C$12,IF($C$8="ثابتة (Flat)",$C$15/$C$12,C273*$C$6/12),"")</f>
        <v/>
      </c>
      <c r="F273" s="13" t="str">
        <f aca="false">IF($A273&lt;=$C$12,D273-E273,"")</f>
        <v/>
      </c>
      <c r="G273" s="13" t="str">
        <f aca="false">IF($A273&lt;=$C$12,IF($A273=$C$12,0,ROUND(C273-F273,2)),"")</f>
        <v/>
      </c>
    </row>
    <row r="274" customFormat="false" ht="15" hidden="false" customHeight="false" outlineLevel="0" collapsed="false">
      <c r="A274" s="17" t="n">
        <v>254</v>
      </c>
      <c r="B274" s="18" t="str">
        <f aca="false">IF($A274&lt;=$C$12,EDATE($C$9,$A274-1),"")</f>
        <v/>
      </c>
      <c r="C274" s="13" t="str">
        <f aca="false">IF($A274&lt;=$C$12,G273,"")</f>
        <v/>
      </c>
      <c r="D274" s="13" t="str">
        <f aca="false">IF($A274&lt;=$C$12,$C$13,"")</f>
        <v/>
      </c>
      <c r="E274" s="13" t="str">
        <f aca="false">IF($A274&lt;=$C$12,IF($C$8="ثابتة (Flat)",$C$15/$C$12,C274*$C$6/12),"")</f>
        <v/>
      </c>
      <c r="F274" s="13" t="str">
        <f aca="false">IF($A274&lt;=$C$12,D274-E274,"")</f>
        <v/>
      </c>
      <c r="G274" s="13" t="str">
        <f aca="false">IF($A274&lt;=$C$12,IF($A274=$C$12,0,ROUND(C274-F274,2)),"")</f>
        <v/>
      </c>
    </row>
    <row r="275" customFormat="false" ht="15" hidden="false" customHeight="false" outlineLevel="0" collapsed="false">
      <c r="A275" s="17" t="n">
        <v>255</v>
      </c>
      <c r="B275" s="18" t="str">
        <f aca="false">IF($A275&lt;=$C$12,EDATE($C$9,$A275-1),"")</f>
        <v/>
      </c>
      <c r="C275" s="13" t="str">
        <f aca="false">IF($A275&lt;=$C$12,G274,"")</f>
        <v/>
      </c>
      <c r="D275" s="13" t="str">
        <f aca="false">IF($A275&lt;=$C$12,$C$13,"")</f>
        <v/>
      </c>
      <c r="E275" s="13" t="str">
        <f aca="false">IF($A275&lt;=$C$12,IF($C$8="ثابتة (Flat)",$C$15/$C$12,C275*$C$6/12),"")</f>
        <v/>
      </c>
      <c r="F275" s="13" t="str">
        <f aca="false">IF($A275&lt;=$C$12,D275-E275,"")</f>
        <v/>
      </c>
      <c r="G275" s="13" t="str">
        <f aca="false">IF($A275&lt;=$C$12,IF($A275=$C$12,0,ROUND(C275-F275,2)),"")</f>
        <v/>
      </c>
    </row>
    <row r="276" customFormat="false" ht="15" hidden="false" customHeight="false" outlineLevel="0" collapsed="false">
      <c r="A276" s="17" t="n">
        <v>256</v>
      </c>
      <c r="B276" s="18" t="str">
        <f aca="false">IF($A276&lt;=$C$12,EDATE($C$9,$A276-1),"")</f>
        <v/>
      </c>
      <c r="C276" s="13" t="str">
        <f aca="false">IF($A276&lt;=$C$12,G275,"")</f>
        <v/>
      </c>
      <c r="D276" s="13" t="str">
        <f aca="false">IF($A276&lt;=$C$12,$C$13,"")</f>
        <v/>
      </c>
      <c r="E276" s="13" t="str">
        <f aca="false">IF($A276&lt;=$C$12,IF($C$8="ثابتة (Flat)",$C$15/$C$12,C276*$C$6/12),"")</f>
        <v/>
      </c>
      <c r="F276" s="13" t="str">
        <f aca="false">IF($A276&lt;=$C$12,D276-E276,"")</f>
        <v/>
      </c>
      <c r="G276" s="13" t="str">
        <f aca="false">IF($A276&lt;=$C$12,IF($A276=$C$12,0,ROUND(C276-F276,2)),"")</f>
        <v/>
      </c>
    </row>
    <row r="277" customFormat="false" ht="15" hidden="false" customHeight="false" outlineLevel="0" collapsed="false">
      <c r="A277" s="17" t="n">
        <v>257</v>
      </c>
      <c r="B277" s="18" t="str">
        <f aca="false">IF($A277&lt;=$C$12,EDATE($C$9,$A277-1),"")</f>
        <v/>
      </c>
      <c r="C277" s="13" t="str">
        <f aca="false">IF($A277&lt;=$C$12,G276,"")</f>
        <v/>
      </c>
      <c r="D277" s="13" t="str">
        <f aca="false">IF($A277&lt;=$C$12,$C$13,"")</f>
        <v/>
      </c>
      <c r="E277" s="13" t="str">
        <f aca="false">IF($A277&lt;=$C$12,IF($C$8="ثابتة (Flat)",$C$15/$C$12,C277*$C$6/12),"")</f>
        <v/>
      </c>
      <c r="F277" s="13" t="str">
        <f aca="false">IF($A277&lt;=$C$12,D277-E277,"")</f>
        <v/>
      </c>
      <c r="G277" s="13" t="str">
        <f aca="false">IF($A277&lt;=$C$12,IF($A277=$C$12,0,ROUND(C277-F277,2)),"")</f>
        <v/>
      </c>
    </row>
    <row r="278" customFormat="false" ht="15" hidden="false" customHeight="false" outlineLevel="0" collapsed="false">
      <c r="A278" s="17" t="n">
        <v>258</v>
      </c>
      <c r="B278" s="18" t="str">
        <f aca="false">IF($A278&lt;=$C$12,EDATE($C$9,$A278-1),"")</f>
        <v/>
      </c>
      <c r="C278" s="13" t="str">
        <f aca="false">IF($A278&lt;=$C$12,G277,"")</f>
        <v/>
      </c>
      <c r="D278" s="13" t="str">
        <f aca="false">IF($A278&lt;=$C$12,$C$13,"")</f>
        <v/>
      </c>
      <c r="E278" s="13" t="str">
        <f aca="false">IF($A278&lt;=$C$12,IF($C$8="ثابتة (Flat)",$C$15/$C$12,C278*$C$6/12),"")</f>
        <v/>
      </c>
      <c r="F278" s="13" t="str">
        <f aca="false">IF($A278&lt;=$C$12,D278-E278,"")</f>
        <v/>
      </c>
      <c r="G278" s="13" t="str">
        <f aca="false">IF($A278&lt;=$C$12,IF($A278=$C$12,0,ROUND(C278-F278,2)),"")</f>
        <v/>
      </c>
    </row>
    <row r="279" customFormat="false" ht="15" hidden="false" customHeight="false" outlineLevel="0" collapsed="false">
      <c r="A279" s="17" t="n">
        <v>259</v>
      </c>
      <c r="B279" s="18" t="str">
        <f aca="false">IF($A279&lt;=$C$12,EDATE($C$9,$A279-1),"")</f>
        <v/>
      </c>
      <c r="C279" s="13" t="str">
        <f aca="false">IF($A279&lt;=$C$12,G278,"")</f>
        <v/>
      </c>
      <c r="D279" s="13" t="str">
        <f aca="false">IF($A279&lt;=$C$12,$C$13,"")</f>
        <v/>
      </c>
      <c r="E279" s="13" t="str">
        <f aca="false">IF($A279&lt;=$C$12,IF($C$8="ثابتة (Flat)",$C$15/$C$12,C279*$C$6/12),"")</f>
        <v/>
      </c>
      <c r="F279" s="13" t="str">
        <f aca="false">IF($A279&lt;=$C$12,D279-E279,"")</f>
        <v/>
      </c>
      <c r="G279" s="13" t="str">
        <f aca="false">IF($A279&lt;=$C$12,IF($A279=$C$12,0,ROUND(C279-F279,2)),"")</f>
        <v/>
      </c>
    </row>
    <row r="280" customFormat="false" ht="15" hidden="false" customHeight="false" outlineLevel="0" collapsed="false">
      <c r="A280" s="17" t="n">
        <v>260</v>
      </c>
      <c r="B280" s="18" t="str">
        <f aca="false">IF($A280&lt;=$C$12,EDATE($C$9,$A280-1),"")</f>
        <v/>
      </c>
      <c r="C280" s="13" t="str">
        <f aca="false">IF($A280&lt;=$C$12,G279,"")</f>
        <v/>
      </c>
      <c r="D280" s="13" t="str">
        <f aca="false">IF($A280&lt;=$C$12,$C$13,"")</f>
        <v/>
      </c>
      <c r="E280" s="13" t="str">
        <f aca="false">IF($A280&lt;=$C$12,IF($C$8="ثابتة (Flat)",$C$15/$C$12,C280*$C$6/12),"")</f>
        <v/>
      </c>
      <c r="F280" s="13" t="str">
        <f aca="false">IF($A280&lt;=$C$12,D280-E280,"")</f>
        <v/>
      </c>
      <c r="G280" s="13" t="str">
        <f aca="false">IF($A280&lt;=$C$12,IF($A280=$C$12,0,ROUND(C280-F280,2)),"")</f>
        <v/>
      </c>
    </row>
    <row r="281" customFormat="false" ht="15" hidden="false" customHeight="false" outlineLevel="0" collapsed="false">
      <c r="A281" s="17" t="n">
        <v>261</v>
      </c>
      <c r="B281" s="18" t="str">
        <f aca="false">IF($A281&lt;=$C$12,EDATE($C$9,$A281-1),"")</f>
        <v/>
      </c>
      <c r="C281" s="13" t="str">
        <f aca="false">IF($A281&lt;=$C$12,G280,"")</f>
        <v/>
      </c>
      <c r="D281" s="13" t="str">
        <f aca="false">IF($A281&lt;=$C$12,$C$13,"")</f>
        <v/>
      </c>
      <c r="E281" s="13" t="str">
        <f aca="false">IF($A281&lt;=$C$12,IF($C$8="ثابتة (Flat)",$C$15/$C$12,C281*$C$6/12),"")</f>
        <v/>
      </c>
      <c r="F281" s="13" t="str">
        <f aca="false">IF($A281&lt;=$C$12,D281-E281,"")</f>
        <v/>
      </c>
      <c r="G281" s="13" t="str">
        <f aca="false">IF($A281&lt;=$C$12,IF($A281=$C$12,0,ROUND(C281-F281,2)),"")</f>
        <v/>
      </c>
    </row>
    <row r="282" customFormat="false" ht="15" hidden="false" customHeight="false" outlineLevel="0" collapsed="false">
      <c r="A282" s="17" t="n">
        <v>262</v>
      </c>
      <c r="B282" s="18" t="str">
        <f aca="false">IF($A282&lt;=$C$12,EDATE($C$9,$A282-1),"")</f>
        <v/>
      </c>
      <c r="C282" s="13" t="str">
        <f aca="false">IF($A282&lt;=$C$12,G281,"")</f>
        <v/>
      </c>
      <c r="D282" s="13" t="str">
        <f aca="false">IF($A282&lt;=$C$12,$C$13,"")</f>
        <v/>
      </c>
      <c r="E282" s="13" t="str">
        <f aca="false">IF($A282&lt;=$C$12,IF($C$8="ثابتة (Flat)",$C$15/$C$12,C282*$C$6/12),"")</f>
        <v/>
      </c>
      <c r="F282" s="13" t="str">
        <f aca="false">IF($A282&lt;=$C$12,D282-E282,"")</f>
        <v/>
      </c>
      <c r="G282" s="13" t="str">
        <f aca="false">IF($A282&lt;=$C$12,IF($A282=$C$12,0,ROUND(C282-F282,2)),"")</f>
        <v/>
      </c>
    </row>
    <row r="283" customFormat="false" ht="15" hidden="false" customHeight="false" outlineLevel="0" collapsed="false">
      <c r="A283" s="17" t="n">
        <v>263</v>
      </c>
      <c r="B283" s="18" t="str">
        <f aca="false">IF($A283&lt;=$C$12,EDATE($C$9,$A283-1),"")</f>
        <v/>
      </c>
      <c r="C283" s="13" t="str">
        <f aca="false">IF($A283&lt;=$C$12,G282,"")</f>
        <v/>
      </c>
      <c r="D283" s="13" t="str">
        <f aca="false">IF($A283&lt;=$C$12,$C$13,"")</f>
        <v/>
      </c>
      <c r="E283" s="13" t="str">
        <f aca="false">IF($A283&lt;=$C$12,IF($C$8="ثابتة (Flat)",$C$15/$C$12,C283*$C$6/12),"")</f>
        <v/>
      </c>
      <c r="F283" s="13" t="str">
        <f aca="false">IF($A283&lt;=$C$12,D283-E283,"")</f>
        <v/>
      </c>
      <c r="G283" s="13" t="str">
        <f aca="false">IF($A283&lt;=$C$12,IF($A283=$C$12,0,ROUND(C283-F283,2)),"")</f>
        <v/>
      </c>
    </row>
    <row r="284" customFormat="false" ht="15" hidden="false" customHeight="false" outlineLevel="0" collapsed="false">
      <c r="A284" s="17" t="n">
        <v>264</v>
      </c>
      <c r="B284" s="18" t="str">
        <f aca="false">IF($A284&lt;=$C$12,EDATE($C$9,$A284-1),"")</f>
        <v/>
      </c>
      <c r="C284" s="13" t="str">
        <f aca="false">IF($A284&lt;=$C$12,G283,"")</f>
        <v/>
      </c>
      <c r="D284" s="13" t="str">
        <f aca="false">IF($A284&lt;=$C$12,$C$13,"")</f>
        <v/>
      </c>
      <c r="E284" s="13" t="str">
        <f aca="false">IF($A284&lt;=$C$12,IF($C$8="ثابتة (Flat)",$C$15/$C$12,C284*$C$6/12),"")</f>
        <v/>
      </c>
      <c r="F284" s="13" t="str">
        <f aca="false">IF($A284&lt;=$C$12,D284-E284,"")</f>
        <v/>
      </c>
      <c r="G284" s="13" t="str">
        <f aca="false">IF($A284&lt;=$C$12,IF($A284=$C$12,0,ROUND(C284-F284,2)),"")</f>
        <v/>
      </c>
    </row>
    <row r="285" customFormat="false" ht="15" hidden="false" customHeight="false" outlineLevel="0" collapsed="false">
      <c r="A285" s="17" t="n">
        <v>265</v>
      </c>
      <c r="B285" s="18" t="str">
        <f aca="false">IF($A285&lt;=$C$12,EDATE($C$9,$A285-1),"")</f>
        <v/>
      </c>
      <c r="C285" s="13" t="str">
        <f aca="false">IF($A285&lt;=$C$12,G284,"")</f>
        <v/>
      </c>
      <c r="D285" s="13" t="str">
        <f aca="false">IF($A285&lt;=$C$12,$C$13,"")</f>
        <v/>
      </c>
      <c r="E285" s="13" t="str">
        <f aca="false">IF($A285&lt;=$C$12,IF($C$8="ثابتة (Flat)",$C$15/$C$12,C285*$C$6/12),"")</f>
        <v/>
      </c>
      <c r="F285" s="13" t="str">
        <f aca="false">IF($A285&lt;=$C$12,D285-E285,"")</f>
        <v/>
      </c>
      <c r="G285" s="13" t="str">
        <f aca="false">IF($A285&lt;=$C$12,IF($A285=$C$12,0,ROUND(C285-F285,2)),"")</f>
        <v/>
      </c>
    </row>
    <row r="286" customFormat="false" ht="15" hidden="false" customHeight="false" outlineLevel="0" collapsed="false">
      <c r="A286" s="17" t="n">
        <v>266</v>
      </c>
      <c r="B286" s="18" t="str">
        <f aca="false">IF($A286&lt;=$C$12,EDATE($C$9,$A286-1),"")</f>
        <v/>
      </c>
      <c r="C286" s="13" t="str">
        <f aca="false">IF($A286&lt;=$C$12,G285,"")</f>
        <v/>
      </c>
      <c r="D286" s="13" t="str">
        <f aca="false">IF($A286&lt;=$C$12,$C$13,"")</f>
        <v/>
      </c>
      <c r="E286" s="13" t="str">
        <f aca="false">IF($A286&lt;=$C$12,IF($C$8="ثابتة (Flat)",$C$15/$C$12,C286*$C$6/12),"")</f>
        <v/>
      </c>
      <c r="F286" s="13" t="str">
        <f aca="false">IF($A286&lt;=$C$12,D286-E286,"")</f>
        <v/>
      </c>
      <c r="G286" s="13" t="str">
        <f aca="false">IF($A286&lt;=$C$12,IF($A286=$C$12,0,ROUND(C286-F286,2)),"")</f>
        <v/>
      </c>
    </row>
    <row r="287" customFormat="false" ht="15" hidden="false" customHeight="false" outlineLevel="0" collapsed="false">
      <c r="A287" s="17" t="n">
        <v>267</v>
      </c>
      <c r="B287" s="18" t="str">
        <f aca="false">IF($A287&lt;=$C$12,EDATE($C$9,$A287-1),"")</f>
        <v/>
      </c>
      <c r="C287" s="13" t="str">
        <f aca="false">IF($A287&lt;=$C$12,G286,"")</f>
        <v/>
      </c>
      <c r="D287" s="13" t="str">
        <f aca="false">IF($A287&lt;=$C$12,$C$13,"")</f>
        <v/>
      </c>
      <c r="E287" s="13" t="str">
        <f aca="false">IF($A287&lt;=$C$12,IF($C$8="ثابتة (Flat)",$C$15/$C$12,C287*$C$6/12),"")</f>
        <v/>
      </c>
      <c r="F287" s="13" t="str">
        <f aca="false">IF($A287&lt;=$C$12,D287-E287,"")</f>
        <v/>
      </c>
      <c r="G287" s="13" t="str">
        <f aca="false">IF($A287&lt;=$C$12,IF($A287=$C$12,0,ROUND(C287-F287,2)),"")</f>
        <v/>
      </c>
    </row>
    <row r="288" customFormat="false" ht="15" hidden="false" customHeight="false" outlineLevel="0" collapsed="false">
      <c r="A288" s="17" t="n">
        <v>268</v>
      </c>
      <c r="B288" s="18" t="str">
        <f aca="false">IF($A288&lt;=$C$12,EDATE($C$9,$A288-1),"")</f>
        <v/>
      </c>
      <c r="C288" s="13" t="str">
        <f aca="false">IF($A288&lt;=$C$12,G287,"")</f>
        <v/>
      </c>
      <c r="D288" s="13" t="str">
        <f aca="false">IF($A288&lt;=$C$12,$C$13,"")</f>
        <v/>
      </c>
      <c r="E288" s="13" t="str">
        <f aca="false">IF($A288&lt;=$C$12,IF($C$8="ثابتة (Flat)",$C$15/$C$12,C288*$C$6/12),"")</f>
        <v/>
      </c>
      <c r="F288" s="13" t="str">
        <f aca="false">IF($A288&lt;=$C$12,D288-E288,"")</f>
        <v/>
      </c>
      <c r="G288" s="13" t="str">
        <f aca="false">IF($A288&lt;=$C$12,IF($A288=$C$12,0,ROUND(C288-F288,2)),"")</f>
        <v/>
      </c>
    </row>
    <row r="289" customFormat="false" ht="15" hidden="false" customHeight="false" outlineLevel="0" collapsed="false">
      <c r="A289" s="17" t="n">
        <v>269</v>
      </c>
      <c r="B289" s="18" t="str">
        <f aca="false">IF($A289&lt;=$C$12,EDATE($C$9,$A289-1),"")</f>
        <v/>
      </c>
      <c r="C289" s="13" t="str">
        <f aca="false">IF($A289&lt;=$C$12,G288,"")</f>
        <v/>
      </c>
      <c r="D289" s="13" t="str">
        <f aca="false">IF($A289&lt;=$C$12,$C$13,"")</f>
        <v/>
      </c>
      <c r="E289" s="13" t="str">
        <f aca="false">IF($A289&lt;=$C$12,IF($C$8="ثابتة (Flat)",$C$15/$C$12,C289*$C$6/12),"")</f>
        <v/>
      </c>
      <c r="F289" s="13" t="str">
        <f aca="false">IF($A289&lt;=$C$12,D289-E289,"")</f>
        <v/>
      </c>
      <c r="G289" s="13" t="str">
        <f aca="false">IF($A289&lt;=$C$12,IF($A289=$C$12,0,ROUND(C289-F289,2)),"")</f>
        <v/>
      </c>
    </row>
    <row r="290" customFormat="false" ht="15" hidden="false" customHeight="false" outlineLevel="0" collapsed="false">
      <c r="A290" s="17" t="n">
        <v>270</v>
      </c>
      <c r="B290" s="18" t="str">
        <f aca="false">IF($A290&lt;=$C$12,EDATE($C$9,$A290-1),"")</f>
        <v/>
      </c>
      <c r="C290" s="13" t="str">
        <f aca="false">IF($A290&lt;=$C$12,G289,"")</f>
        <v/>
      </c>
      <c r="D290" s="13" t="str">
        <f aca="false">IF($A290&lt;=$C$12,$C$13,"")</f>
        <v/>
      </c>
      <c r="E290" s="13" t="str">
        <f aca="false">IF($A290&lt;=$C$12,IF($C$8="ثابتة (Flat)",$C$15/$C$12,C290*$C$6/12),"")</f>
        <v/>
      </c>
      <c r="F290" s="13" t="str">
        <f aca="false">IF($A290&lt;=$C$12,D290-E290,"")</f>
        <v/>
      </c>
      <c r="G290" s="13" t="str">
        <f aca="false">IF($A290&lt;=$C$12,IF($A290=$C$12,0,ROUND(C290-F290,2)),"")</f>
        <v/>
      </c>
    </row>
    <row r="291" customFormat="false" ht="15" hidden="false" customHeight="false" outlineLevel="0" collapsed="false">
      <c r="A291" s="17" t="n">
        <v>271</v>
      </c>
      <c r="B291" s="18" t="str">
        <f aca="false">IF($A291&lt;=$C$12,EDATE($C$9,$A291-1),"")</f>
        <v/>
      </c>
      <c r="C291" s="13" t="str">
        <f aca="false">IF($A291&lt;=$C$12,G290,"")</f>
        <v/>
      </c>
      <c r="D291" s="13" t="str">
        <f aca="false">IF($A291&lt;=$C$12,$C$13,"")</f>
        <v/>
      </c>
      <c r="E291" s="13" t="str">
        <f aca="false">IF($A291&lt;=$C$12,IF($C$8="ثابتة (Flat)",$C$15/$C$12,C291*$C$6/12),"")</f>
        <v/>
      </c>
      <c r="F291" s="13" t="str">
        <f aca="false">IF($A291&lt;=$C$12,D291-E291,"")</f>
        <v/>
      </c>
      <c r="G291" s="13" t="str">
        <f aca="false">IF($A291&lt;=$C$12,IF($A291=$C$12,0,ROUND(C291-F291,2)),"")</f>
        <v/>
      </c>
    </row>
    <row r="292" customFormat="false" ht="15" hidden="false" customHeight="false" outlineLevel="0" collapsed="false">
      <c r="A292" s="17" t="n">
        <v>272</v>
      </c>
      <c r="B292" s="18" t="str">
        <f aca="false">IF($A292&lt;=$C$12,EDATE($C$9,$A292-1),"")</f>
        <v/>
      </c>
      <c r="C292" s="13" t="str">
        <f aca="false">IF($A292&lt;=$C$12,G291,"")</f>
        <v/>
      </c>
      <c r="D292" s="13" t="str">
        <f aca="false">IF($A292&lt;=$C$12,$C$13,"")</f>
        <v/>
      </c>
      <c r="E292" s="13" t="str">
        <f aca="false">IF($A292&lt;=$C$12,IF($C$8="ثابتة (Flat)",$C$15/$C$12,C292*$C$6/12),"")</f>
        <v/>
      </c>
      <c r="F292" s="13" t="str">
        <f aca="false">IF($A292&lt;=$C$12,D292-E292,"")</f>
        <v/>
      </c>
      <c r="G292" s="13" t="str">
        <f aca="false">IF($A292&lt;=$C$12,IF($A292=$C$12,0,ROUND(C292-F292,2)),"")</f>
        <v/>
      </c>
    </row>
    <row r="293" customFormat="false" ht="15" hidden="false" customHeight="false" outlineLevel="0" collapsed="false">
      <c r="A293" s="17" t="n">
        <v>273</v>
      </c>
      <c r="B293" s="18" t="str">
        <f aca="false">IF($A293&lt;=$C$12,EDATE($C$9,$A293-1),"")</f>
        <v/>
      </c>
      <c r="C293" s="13" t="str">
        <f aca="false">IF($A293&lt;=$C$12,G292,"")</f>
        <v/>
      </c>
      <c r="D293" s="13" t="str">
        <f aca="false">IF($A293&lt;=$C$12,$C$13,"")</f>
        <v/>
      </c>
      <c r="E293" s="13" t="str">
        <f aca="false">IF($A293&lt;=$C$12,IF($C$8="ثابتة (Flat)",$C$15/$C$12,C293*$C$6/12),"")</f>
        <v/>
      </c>
      <c r="F293" s="13" t="str">
        <f aca="false">IF($A293&lt;=$C$12,D293-E293,"")</f>
        <v/>
      </c>
      <c r="G293" s="13" t="str">
        <f aca="false">IF($A293&lt;=$C$12,IF($A293=$C$12,0,ROUND(C293-F293,2)),"")</f>
        <v/>
      </c>
    </row>
    <row r="294" customFormat="false" ht="15" hidden="false" customHeight="false" outlineLevel="0" collapsed="false">
      <c r="A294" s="17" t="n">
        <v>274</v>
      </c>
      <c r="B294" s="18" t="str">
        <f aca="false">IF($A294&lt;=$C$12,EDATE($C$9,$A294-1),"")</f>
        <v/>
      </c>
      <c r="C294" s="13" t="str">
        <f aca="false">IF($A294&lt;=$C$12,G293,"")</f>
        <v/>
      </c>
      <c r="D294" s="13" t="str">
        <f aca="false">IF($A294&lt;=$C$12,$C$13,"")</f>
        <v/>
      </c>
      <c r="E294" s="13" t="str">
        <f aca="false">IF($A294&lt;=$C$12,IF($C$8="ثابتة (Flat)",$C$15/$C$12,C294*$C$6/12),"")</f>
        <v/>
      </c>
      <c r="F294" s="13" t="str">
        <f aca="false">IF($A294&lt;=$C$12,D294-E294,"")</f>
        <v/>
      </c>
      <c r="G294" s="13" t="str">
        <f aca="false">IF($A294&lt;=$C$12,IF($A294=$C$12,0,ROUND(C294-F294,2)),"")</f>
        <v/>
      </c>
    </row>
    <row r="295" customFormat="false" ht="15" hidden="false" customHeight="false" outlineLevel="0" collapsed="false">
      <c r="A295" s="17" t="n">
        <v>275</v>
      </c>
      <c r="B295" s="18" t="str">
        <f aca="false">IF($A295&lt;=$C$12,EDATE($C$9,$A295-1),"")</f>
        <v/>
      </c>
      <c r="C295" s="13" t="str">
        <f aca="false">IF($A295&lt;=$C$12,G294,"")</f>
        <v/>
      </c>
      <c r="D295" s="13" t="str">
        <f aca="false">IF($A295&lt;=$C$12,$C$13,"")</f>
        <v/>
      </c>
      <c r="E295" s="13" t="str">
        <f aca="false">IF($A295&lt;=$C$12,IF($C$8="ثابتة (Flat)",$C$15/$C$12,C295*$C$6/12),"")</f>
        <v/>
      </c>
      <c r="F295" s="13" t="str">
        <f aca="false">IF($A295&lt;=$C$12,D295-E295,"")</f>
        <v/>
      </c>
      <c r="G295" s="13" t="str">
        <f aca="false">IF($A295&lt;=$C$12,IF($A295=$C$12,0,ROUND(C295-F295,2)),"")</f>
        <v/>
      </c>
    </row>
    <row r="296" customFormat="false" ht="15" hidden="false" customHeight="false" outlineLevel="0" collapsed="false">
      <c r="A296" s="17" t="n">
        <v>276</v>
      </c>
      <c r="B296" s="18" t="str">
        <f aca="false">IF($A296&lt;=$C$12,EDATE($C$9,$A296-1),"")</f>
        <v/>
      </c>
      <c r="C296" s="13" t="str">
        <f aca="false">IF($A296&lt;=$C$12,G295,"")</f>
        <v/>
      </c>
      <c r="D296" s="13" t="str">
        <f aca="false">IF($A296&lt;=$C$12,$C$13,"")</f>
        <v/>
      </c>
      <c r="E296" s="13" t="str">
        <f aca="false">IF($A296&lt;=$C$12,IF($C$8="ثابتة (Flat)",$C$15/$C$12,C296*$C$6/12),"")</f>
        <v/>
      </c>
      <c r="F296" s="13" t="str">
        <f aca="false">IF($A296&lt;=$C$12,D296-E296,"")</f>
        <v/>
      </c>
      <c r="G296" s="13" t="str">
        <f aca="false">IF($A296&lt;=$C$12,IF($A296=$C$12,0,ROUND(C296-F296,2)),"")</f>
        <v/>
      </c>
    </row>
    <row r="297" customFormat="false" ht="15" hidden="false" customHeight="false" outlineLevel="0" collapsed="false">
      <c r="A297" s="17" t="n">
        <v>277</v>
      </c>
      <c r="B297" s="18" t="str">
        <f aca="false">IF($A297&lt;=$C$12,EDATE($C$9,$A297-1),"")</f>
        <v/>
      </c>
      <c r="C297" s="13" t="str">
        <f aca="false">IF($A297&lt;=$C$12,G296,"")</f>
        <v/>
      </c>
      <c r="D297" s="13" t="str">
        <f aca="false">IF($A297&lt;=$C$12,$C$13,"")</f>
        <v/>
      </c>
      <c r="E297" s="13" t="str">
        <f aca="false">IF($A297&lt;=$C$12,IF($C$8="ثابتة (Flat)",$C$15/$C$12,C297*$C$6/12),"")</f>
        <v/>
      </c>
      <c r="F297" s="13" t="str">
        <f aca="false">IF($A297&lt;=$C$12,D297-E297,"")</f>
        <v/>
      </c>
      <c r="G297" s="13" t="str">
        <f aca="false">IF($A297&lt;=$C$12,IF($A297=$C$12,0,ROUND(C297-F297,2)),"")</f>
        <v/>
      </c>
    </row>
    <row r="298" customFormat="false" ht="15" hidden="false" customHeight="false" outlineLevel="0" collapsed="false">
      <c r="A298" s="17" t="n">
        <v>278</v>
      </c>
      <c r="B298" s="18" t="str">
        <f aca="false">IF($A298&lt;=$C$12,EDATE($C$9,$A298-1),"")</f>
        <v/>
      </c>
      <c r="C298" s="13" t="str">
        <f aca="false">IF($A298&lt;=$C$12,G297,"")</f>
        <v/>
      </c>
      <c r="D298" s="13" t="str">
        <f aca="false">IF($A298&lt;=$C$12,$C$13,"")</f>
        <v/>
      </c>
      <c r="E298" s="13" t="str">
        <f aca="false">IF($A298&lt;=$C$12,IF($C$8="ثابتة (Flat)",$C$15/$C$12,C298*$C$6/12),"")</f>
        <v/>
      </c>
      <c r="F298" s="13" t="str">
        <f aca="false">IF($A298&lt;=$C$12,D298-E298,"")</f>
        <v/>
      </c>
      <c r="G298" s="13" t="str">
        <f aca="false">IF($A298&lt;=$C$12,IF($A298=$C$12,0,ROUND(C298-F298,2)),"")</f>
        <v/>
      </c>
    </row>
    <row r="299" customFormat="false" ht="15" hidden="false" customHeight="false" outlineLevel="0" collapsed="false">
      <c r="A299" s="17" t="n">
        <v>279</v>
      </c>
      <c r="B299" s="18" t="str">
        <f aca="false">IF($A299&lt;=$C$12,EDATE($C$9,$A299-1),"")</f>
        <v/>
      </c>
      <c r="C299" s="13" t="str">
        <f aca="false">IF($A299&lt;=$C$12,G298,"")</f>
        <v/>
      </c>
      <c r="D299" s="13" t="str">
        <f aca="false">IF($A299&lt;=$C$12,$C$13,"")</f>
        <v/>
      </c>
      <c r="E299" s="13" t="str">
        <f aca="false">IF($A299&lt;=$C$12,IF($C$8="ثابتة (Flat)",$C$15/$C$12,C299*$C$6/12),"")</f>
        <v/>
      </c>
      <c r="F299" s="13" t="str">
        <f aca="false">IF($A299&lt;=$C$12,D299-E299,"")</f>
        <v/>
      </c>
      <c r="G299" s="13" t="str">
        <f aca="false">IF($A299&lt;=$C$12,IF($A299=$C$12,0,ROUND(C299-F299,2)),"")</f>
        <v/>
      </c>
    </row>
    <row r="300" customFormat="false" ht="15" hidden="false" customHeight="false" outlineLevel="0" collapsed="false">
      <c r="A300" s="17" t="n">
        <v>280</v>
      </c>
      <c r="B300" s="18" t="str">
        <f aca="false">IF($A300&lt;=$C$12,EDATE($C$9,$A300-1),"")</f>
        <v/>
      </c>
      <c r="C300" s="13" t="str">
        <f aca="false">IF($A300&lt;=$C$12,G299,"")</f>
        <v/>
      </c>
      <c r="D300" s="13" t="str">
        <f aca="false">IF($A300&lt;=$C$12,$C$13,"")</f>
        <v/>
      </c>
      <c r="E300" s="13" t="str">
        <f aca="false">IF($A300&lt;=$C$12,IF($C$8="ثابتة (Flat)",$C$15/$C$12,C300*$C$6/12),"")</f>
        <v/>
      </c>
      <c r="F300" s="13" t="str">
        <f aca="false">IF($A300&lt;=$C$12,D300-E300,"")</f>
        <v/>
      </c>
      <c r="G300" s="13" t="str">
        <f aca="false">IF($A300&lt;=$C$12,IF($A300=$C$12,0,ROUND(C300-F300,2)),"")</f>
        <v/>
      </c>
    </row>
    <row r="301" customFormat="false" ht="15" hidden="false" customHeight="false" outlineLevel="0" collapsed="false">
      <c r="A301" s="17" t="n">
        <v>281</v>
      </c>
      <c r="B301" s="18" t="str">
        <f aca="false">IF($A301&lt;=$C$12,EDATE($C$9,$A301-1),"")</f>
        <v/>
      </c>
      <c r="C301" s="13" t="str">
        <f aca="false">IF($A301&lt;=$C$12,G300,"")</f>
        <v/>
      </c>
      <c r="D301" s="13" t="str">
        <f aca="false">IF($A301&lt;=$C$12,$C$13,"")</f>
        <v/>
      </c>
      <c r="E301" s="13" t="str">
        <f aca="false">IF($A301&lt;=$C$12,IF($C$8="ثابتة (Flat)",$C$15/$C$12,C301*$C$6/12),"")</f>
        <v/>
      </c>
      <c r="F301" s="13" t="str">
        <f aca="false">IF($A301&lt;=$C$12,D301-E301,"")</f>
        <v/>
      </c>
      <c r="G301" s="13" t="str">
        <f aca="false">IF($A301&lt;=$C$12,IF($A301=$C$12,0,ROUND(C301-F301,2)),"")</f>
        <v/>
      </c>
    </row>
    <row r="302" customFormat="false" ht="15" hidden="false" customHeight="false" outlineLevel="0" collapsed="false">
      <c r="A302" s="17" t="n">
        <v>282</v>
      </c>
      <c r="B302" s="18" t="str">
        <f aca="false">IF($A302&lt;=$C$12,EDATE($C$9,$A302-1),"")</f>
        <v/>
      </c>
      <c r="C302" s="13" t="str">
        <f aca="false">IF($A302&lt;=$C$12,G301,"")</f>
        <v/>
      </c>
      <c r="D302" s="13" t="str">
        <f aca="false">IF($A302&lt;=$C$12,$C$13,"")</f>
        <v/>
      </c>
      <c r="E302" s="13" t="str">
        <f aca="false">IF($A302&lt;=$C$12,IF($C$8="ثابتة (Flat)",$C$15/$C$12,C302*$C$6/12),"")</f>
        <v/>
      </c>
      <c r="F302" s="13" t="str">
        <f aca="false">IF($A302&lt;=$C$12,D302-E302,"")</f>
        <v/>
      </c>
      <c r="G302" s="13" t="str">
        <f aca="false">IF($A302&lt;=$C$12,IF($A302=$C$12,0,ROUND(C302-F302,2)),"")</f>
        <v/>
      </c>
    </row>
    <row r="303" customFormat="false" ht="15" hidden="false" customHeight="false" outlineLevel="0" collapsed="false">
      <c r="A303" s="17" t="n">
        <v>283</v>
      </c>
      <c r="B303" s="18" t="str">
        <f aca="false">IF($A303&lt;=$C$12,EDATE($C$9,$A303-1),"")</f>
        <v/>
      </c>
      <c r="C303" s="13" t="str">
        <f aca="false">IF($A303&lt;=$C$12,G302,"")</f>
        <v/>
      </c>
      <c r="D303" s="13" t="str">
        <f aca="false">IF($A303&lt;=$C$12,$C$13,"")</f>
        <v/>
      </c>
      <c r="E303" s="13" t="str">
        <f aca="false">IF($A303&lt;=$C$12,IF($C$8="ثابتة (Flat)",$C$15/$C$12,C303*$C$6/12),"")</f>
        <v/>
      </c>
      <c r="F303" s="13" t="str">
        <f aca="false">IF($A303&lt;=$C$12,D303-E303,"")</f>
        <v/>
      </c>
      <c r="G303" s="13" t="str">
        <f aca="false">IF($A303&lt;=$C$12,IF($A303=$C$12,0,ROUND(C303-F303,2)),"")</f>
        <v/>
      </c>
    </row>
    <row r="304" customFormat="false" ht="15" hidden="false" customHeight="false" outlineLevel="0" collapsed="false">
      <c r="A304" s="17" t="n">
        <v>284</v>
      </c>
      <c r="B304" s="18" t="str">
        <f aca="false">IF($A304&lt;=$C$12,EDATE($C$9,$A304-1),"")</f>
        <v/>
      </c>
      <c r="C304" s="13" t="str">
        <f aca="false">IF($A304&lt;=$C$12,G303,"")</f>
        <v/>
      </c>
      <c r="D304" s="13" t="str">
        <f aca="false">IF($A304&lt;=$C$12,$C$13,"")</f>
        <v/>
      </c>
      <c r="E304" s="13" t="str">
        <f aca="false">IF($A304&lt;=$C$12,IF($C$8="ثابتة (Flat)",$C$15/$C$12,C304*$C$6/12),"")</f>
        <v/>
      </c>
      <c r="F304" s="13" t="str">
        <f aca="false">IF($A304&lt;=$C$12,D304-E304,"")</f>
        <v/>
      </c>
      <c r="G304" s="13" t="str">
        <f aca="false">IF($A304&lt;=$C$12,IF($A304=$C$12,0,ROUND(C304-F304,2)),"")</f>
        <v/>
      </c>
    </row>
    <row r="305" customFormat="false" ht="15" hidden="false" customHeight="false" outlineLevel="0" collapsed="false">
      <c r="A305" s="17" t="n">
        <v>285</v>
      </c>
      <c r="B305" s="18" t="str">
        <f aca="false">IF($A305&lt;=$C$12,EDATE($C$9,$A305-1),"")</f>
        <v/>
      </c>
      <c r="C305" s="13" t="str">
        <f aca="false">IF($A305&lt;=$C$12,G304,"")</f>
        <v/>
      </c>
      <c r="D305" s="13" t="str">
        <f aca="false">IF($A305&lt;=$C$12,$C$13,"")</f>
        <v/>
      </c>
      <c r="E305" s="13" t="str">
        <f aca="false">IF($A305&lt;=$C$12,IF($C$8="ثابتة (Flat)",$C$15/$C$12,C305*$C$6/12),"")</f>
        <v/>
      </c>
      <c r="F305" s="13" t="str">
        <f aca="false">IF($A305&lt;=$C$12,D305-E305,"")</f>
        <v/>
      </c>
      <c r="G305" s="13" t="str">
        <f aca="false">IF($A305&lt;=$C$12,IF($A305=$C$12,0,ROUND(C305-F305,2)),"")</f>
        <v/>
      </c>
    </row>
    <row r="306" customFormat="false" ht="15" hidden="false" customHeight="false" outlineLevel="0" collapsed="false">
      <c r="A306" s="17" t="n">
        <v>286</v>
      </c>
      <c r="B306" s="18" t="str">
        <f aca="false">IF($A306&lt;=$C$12,EDATE($C$9,$A306-1),"")</f>
        <v/>
      </c>
      <c r="C306" s="13" t="str">
        <f aca="false">IF($A306&lt;=$C$12,G305,"")</f>
        <v/>
      </c>
      <c r="D306" s="13" t="str">
        <f aca="false">IF($A306&lt;=$C$12,$C$13,"")</f>
        <v/>
      </c>
      <c r="E306" s="13" t="str">
        <f aca="false">IF($A306&lt;=$C$12,IF($C$8="ثابتة (Flat)",$C$15/$C$12,C306*$C$6/12),"")</f>
        <v/>
      </c>
      <c r="F306" s="13" t="str">
        <f aca="false">IF($A306&lt;=$C$12,D306-E306,"")</f>
        <v/>
      </c>
      <c r="G306" s="13" t="str">
        <f aca="false">IF($A306&lt;=$C$12,IF($A306=$C$12,0,ROUND(C306-F306,2)),"")</f>
        <v/>
      </c>
    </row>
    <row r="307" customFormat="false" ht="15" hidden="false" customHeight="false" outlineLevel="0" collapsed="false">
      <c r="A307" s="17" t="n">
        <v>287</v>
      </c>
      <c r="B307" s="18" t="str">
        <f aca="false">IF($A307&lt;=$C$12,EDATE($C$9,$A307-1),"")</f>
        <v/>
      </c>
      <c r="C307" s="13" t="str">
        <f aca="false">IF($A307&lt;=$C$12,G306,"")</f>
        <v/>
      </c>
      <c r="D307" s="13" t="str">
        <f aca="false">IF($A307&lt;=$C$12,$C$13,"")</f>
        <v/>
      </c>
      <c r="E307" s="13" t="str">
        <f aca="false">IF($A307&lt;=$C$12,IF($C$8="ثابتة (Flat)",$C$15/$C$12,C307*$C$6/12),"")</f>
        <v/>
      </c>
      <c r="F307" s="13" t="str">
        <f aca="false">IF($A307&lt;=$C$12,D307-E307,"")</f>
        <v/>
      </c>
      <c r="G307" s="13" t="str">
        <f aca="false">IF($A307&lt;=$C$12,IF($A307=$C$12,0,ROUND(C307-F307,2)),"")</f>
        <v/>
      </c>
    </row>
    <row r="308" customFormat="false" ht="15" hidden="false" customHeight="false" outlineLevel="0" collapsed="false">
      <c r="A308" s="17" t="n">
        <v>288</v>
      </c>
      <c r="B308" s="18" t="str">
        <f aca="false">IF($A308&lt;=$C$12,EDATE($C$9,$A308-1),"")</f>
        <v/>
      </c>
      <c r="C308" s="13" t="str">
        <f aca="false">IF($A308&lt;=$C$12,G307,"")</f>
        <v/>
      </c>
      <c r="D308" s="13" t="str">
        <f aca="false">IF($A308&lt;=$C$12,$C$13,"")</f>
        <v/>
      </c>
      <c r="E308" s="13" t="str">
        <f aca="false">IF($A308&lt;=$C$12,IF($C$8="ثابتة (Flat)",$C$15/$C$12,C308*$C$6/12),"")</f>
        <v/>
      </c>
      <c r="F308" s="13" t="str">
        <f aca="false">IF($A308&lt;=$C$12,D308-E308,"")</f>
        <v/>
      </c>
      <c r="G308" s="13" t="str">
        <f aca="false">IF($A308&lt;=$C$12,IF($A308=$C$12,0,ROUND(C308-F308,2)),"")</f>
        <v/>
      </c>
    </row>
    <row r="309" customFormat="false" ht="15" hidden="false" customHeight="false" outlineLevel="0" collapsed="false">
      <c r="A309" s="17" t="n">
        <v>289</v>
      </c>
      <c r="B309" s="18" t="str">
        <f aca="false">IF($A309&lt;=$C$12,EDATE($C$9,$A309-1),"")</f>
        <v/>
      </c>
      <c r="C309" s="13" t="str">
        <f aca="false">IF($A309&lt;=$C$12,G308,"")</f>
        <v/>
      </c>
      <c r="D309" s="13" t="str">
        <f aca="false">IF($A309&lt;=$C$12,$C$13,"")</f>
        <v/>
      </c>
      <c r="E309" s="13" t="str">
        <f aca="false">IF($A309&lt;=$C$12,IF($C$8="ثابتة (Flat)",$C$15/$C$12,C309*$C$6/12),"")</f>
        <v/>
      </c>
      <c r="F309" s="13" t="str">
        <f aca="false">IF($A309&lt;=$C$12,D309-E309,"")</f>
        <v/>
      </c>
      <c r="G309" s="13" t="str">
        <f aca="false">IF($A309&lt;=$C$12,IF($A309=$C$12,0,ROUND(C309-F309,2)),"")</f>
        <v/>
      </c>
    </row>
    <row r="310" customFormat="false" ht="15" hidden="false" customHeight="false" outlineLevel="0" collapsed="false">
      <c r="A310" s="17" t="n">
        <v>290</v>
      </c>
      <c r="B310" s="18" t="str">
        <f aca="false">IF($A310&lt;=$C$12,EDATE($C$9,$A310-1),"")</f>
        <v/>
      </c>
      <c r="C310" s="13" t="str">
        <f aca="false">IF($A310&lt;=$C$12,G309,"")</f>
        <v/>
      </c>
      <c r="D310" s="13" t="str">
        <f aca="false">IF($A310&lt;=$C$12,$C$13,"")</f>
        <v/>
      </c>
      <c r="E310" s="13" t="str">
        <f aca="false">IF($A310&lt;=$C$12,IF($C$8="ثابتة (Flat)",$C$15/$C$12,C310*$C$6/12),"")</f>
        <v/>
      </c>
      <c r="F310" s="13" t="str">
        <f aca="false">IF($A310&lt;=$C$12,D310-E310,"")</f>
        <v/>
      </c>
      <c r="G310" s="13" t="str">
        <f aca="false">IF($A310&lt;=$C$12,IF($A310=$C$12,0,ROUND(C310-F310,2)),"")</f>
        <v/>
      </c>
    </row>
    <row r="311" customFormat="false" ht="15" hidden="false" customHeight="false" outlineLevel="0" collapsed="false">
      <c r="A311" s="17" t="n">
        <v>291</v>
      </c>
      <c r="B311" s="18" t="str">
        <f aca="false">IF($A311&lt;=$C$12,EDATE($C$9,$A311-1),"")</f>
        <v/>
      </c>
      <c r="C311" s="13" t="str">
        <f aca="false">IF($A311&lt;=$C$12,G310,"")</f>
        <v/>
      </c>
      <c r="D311" s="13" t="str">
        <f aca="false">IF($A311&lt;=$C$12,$C$13,"")</f>
        <v/>
      </c>
      <c r="E311" s="13" t="str">
        <f aca="false">IF($A311&lt;=$C$12,IF($C$8="ثابتة (Flat)",$C$15/$C$12,C311*$C$6/12),"")</f>
        <v/>
      </c>
      <c r="F311" s="13" t="str">
        <f aca="false">IF($A311&lt;=$C$12,D311-E311,"")</f>
        <v/>
      </c>
      <c r="G311" s="13" t="str">
        <f aca="false">IF($A311&lt;=$C$12,IF($A311=$C$12,0,ROUND(C311-F311,2)),"")</f>
        <v/>
      </c>
    </row>
    <row r="312" customFormat="false" ht="15" hidden="false" customHeight="false" outlineLevel="0" collapsed="false">
      <c r="A312" s="17" t="n">
        <v>292</v>
      </c>
      <c r="B312" s="18" t="str">
        <f aca="false">IF($A312&lt;=$C$12,EDATE($C$9,$A312-1),"")</f>
        <v/>
      </c>
      <c r="C312" s="13" t="str">
        <f aca="false">IF($A312&lt;=$C$12,G311,"")</f>
        <v/>
      </c>
      <c r="D312" s="13" t="str">
        <f aca="false">IF($A312&lt;=$C$12,$C$13,"")</f>
        <v/>
      </c>
      <c r="E312" s="13" t="str">
        <f aca="false">IF($A312&lt;=$C$12,IF($C$8="ثابتة (Flat)",$C$15/$C$12,C312*$C$6/12),"")</f>
        <v/>
      </c>
      <c r="F312" s="13" t="str">
        <f aca="false">IF($A312&lt;=$C$12,D312-E312,"")</f>
        <v/>
      </c>
      <c r="G312" s="13" t="str">
        <f aca="false">IF($A312&lt;=$C$12,IF($A312=$C$12,0,ROUND(C312-F312,2)),"")</f>
        <v/>
      </c>
    </row>
    <row r="313" customFormat="false" ht="15" hidden="false" customHeight="false" outlineLevel="0" collapsed="false">
      <c r="A313" s="17" t="n">
        <v>293</v>
      </c>
      <c r="B313" s="18" t="str">
        <f aca="false">IF($A313&lt;=$C$12,EDATE($C$9,$A313-1),"")</f>
        <v/>
      </c>
      <c r="C313" s="13" t="str">
        <f aca="false">IF($A313&lt;=$C$12,G312,"")</f>
        <v/>
      </c>
      <c r="D313" s="13" t="str">
        <f aca="false">IF($A313&lt;=$C$12,$C$13,"")</f>
        <v/>
      </c>
      <c r="E313" s="13" t="str">
        <f aca="false">IF($A313&lt;=$C$12,IF($C$8="ثابتة (Flat)",$C$15/$C$12,C313*$C$6/12),"")</f>
        <v/>
      </c>
      <c r="F313" s="13" t="str">
        <f aca="false">IF($A313&lt;=$C$12,D313-E313,"")</f>
        <v/>
      </c>
      <c r="G313" s="13" t="str">
        <f aca="false">IF($A313&lt;=$C$12,IF($A313=$C$12,0,ROUND(C313-F313,2)),"")</f>
        <v/>
      </c>
    </row>
    <row r="314" customFormat="false" ht="15" hidden="false" customHeight="false" outlineLevel="0" collapsed="false">
      <c r="A314" s="17" t="n">
        <v>294</v>
      </c>
      <c r="B314" s="18" t="str">
        <f aca="false">IF($A314&lt;=$C$12,EDATE($C$9,$A314-1),"")</f>
        <v/>
      </c>
      <c r="C314" s="13" t="str">
        <f aca="false">IF($A314&lt;=$C$12,G313,"")</f>
        <v/>
      </c>
      <c r="D314" s="13" t="str">
        <f aca="false">IF($A314&lt;=$C$12,$C$13,"")</f>
        <v/>
      </c>
      <c r="E314" s="13" t="str">
        <f aca="false">IF($A314&lt;=$C$12,IF($C$8="ثابتة (Flat)",$C$15/$C$12,C314*$C$6/12),"")</f>
        <v/>
      </c>
      <c r="F314" s="13" t="str">
        <f aca="false">IF($A314&lt;=$C$12,D314-E314,"")</f>
        <v/>
      </c>
      <c r="G314" s="13" t="str">
        <f aca="false">IF($A314&lt;=$C$12,IF($A314=$C$12,0,ROUND(C314-F314,2)),"")</f>
        <v/>
      </c>
    </row>
    <row r="315" customFormat="false" ht="15" hidden="false" customHeight="false" outlineLevel="0" collapsed="false">
      <c r="A315" s="17" t="n">
        <v>295</v>
      </c>
      <c r="B315" s="18" t="str">
        <f aca="false">IF($A315&lt;=$C$12,EDATE($C$9,$A315-1),"")</f>
        <v/>
      </c>
      <c r="C315" s="13" t="str">
        <f aca="false">IF($A315&lt;=$C$12,G314,"")</f>
        <v/>
      </c>
      <c r="D315" s="13" t="str">
        <f aca="false">IF($A315&lt;=$C$12,$C$13,"")</f>
        <v/>
      </c>
      <c r="E315" s="13" t="str">
        <f aca="false">IF($A315&lt;=$C$12,IF($C$8="ثابتة (Flat)",$C$15/$C$12,C315*$C$6/12),"")</f>
        <v/>
      </c>
      <c r="F315" s="13" t="str">
        <f aca="false">IF($A315&lt;=$C$12,D315-E315,"")</f>
        <v/>
      </c>
      <c r="G315" s="13" t="str">
        <f aca="false">IF($A315&lt;=$C$12,IF($A315=$C$12,0,ROUND(C315-F315,2)),"")</f>
        <v/>
      </c>
    </row>
    <row r="316" customFormat="false" ht="15" hidden="false" customHeight="false" outlineLevel="0" collapsed="false">
      <c r="A316" s="17" t="n">
        <v>296</v>
      </c>
      <c r="B316" s="18" t="str">
        <f aca="false">IF($A316&lt;=$C$12,EDATE($C$9,$A316-1),"")</f>
        <v/>
      </c>
      <c r="C316" s="13" t="str">
        <f aca="false">IF($A316&lt;=$C$12,G315,"")</f>
        <v/>
      </c>
      <c r="D316" s="13" t="str">
        <f aca="false">IF($A316&lt;=$C$12,$C$13,"")</f>
        <v/>
      </c>
      <c r="E316" s="13" t="str">
        <f aca="false">IF($A316&lt;=$C$12,IF($C$8="ثابتة (Flat)",$C$15/$C$12,C316*$C$6/12),"")</f>
        <v/>
      </c>
      <c r="F316" s="13" t="str">
        <f aca="false">IF($A316&lt;=$C$12,D316-E316,"")</f>
        <v/>
      </c>
      <c r="G316" s="13" t="str">
        <f aca="false">IF($A316&lt;=$C$12,IF($A316=$C$12,0,ROUND(C316-F316,2)),"")</f>
        <v/>
      </c>
    </row>
    <row r="317" customFormat="false" ht="15" hidden="false" customHeight="false" outlineLevel="0" collapsed="false">
      <c r="A317" s="17" t="n">
        <v>297</v>
      </c>
      <c r="B317" s="18" t="str">
        <f aca="false">IF($A317&lt;=$C$12,EDATE($C$9,$A317-1),"")</f>
        <v/>
      </c>
      <c r="C317" s="13" t="str">
        <f aca="false">IF($A317&lt;=$C$12,G316,"")</f>
        <v/>
      </c>
      <c r="D317" s="13" t="str">
        <f aca="false">IF($A317&lt;=$C$12,$C$13,"")</f>
        <v/>
      </c>
      <c r="E317" s="13" t="str">
        <f aca="false">IF($A317&lt;=$C$12,IF($C$8="ثابتة (Flat)",$C$15/$C$12,C317*$C$6/12),"")</f>
        <v/>
      </c>
      <c r="F317" s="13" t="str">
        <f aca="false">IF($A317&lt;=$C$12,D317-E317,"")</f>
        <v/>
      </c>
      <c r="G317" s="13" t="str">
        <f aca="false">IF($A317&lt;=$C$12,IF($A317=$C$12,0,ROUND(C317-F317,2)),"")</f>
        <v/>
      </c>
    </row>
    <row r="318" customFormat="false" ht="15" hidden="false" customHeight="false" outlineLevel="0" collapsed="false">
      <c r="A318" s="17" t="n">
        <v>298</v>
      </c>
      <c r="B318" s="18" t="str">
        <f aca="false">IF($A318&lt;=$C$12,EDATE($C$9,$A318-1),"")</f>
        <v/>
      </c>
      <c r="C318" s="13" t="str">
        <f aca="false">IF($A318&lt;=$C$12,G317,"")</f>
        <v/>
      </c>
      <c r="D318" s="13" t="str">
        <f aca="false">IF($A318&lt;=$C$12,$C$13,"")</f>
        <v/>
      </c>
      <c r="E318" s="13" t="str">
        <f aca="false">IF($A318&lt;=$C$12,IF($C$8="ثابتة (Flat)",$C$15/$C$12,C318*$C$6/12),"")</f>
        <v/>
      </c>
      <c r="F318" s="13" t="str">
        <f aca="false">IF($A318&lt;=$C$12,D318-E318,"")</f>
        <v/>
      </c>
      <c r="G318" s="13" t="str">
        <f aca="false">IF($A318&lt;=$C$12,IF($A318=$C$12,0,ROUND(C318-F318,2)),"")</f>
        <v/>
      </c>
    </row>
    <row r="319" customFormat="false" ht="15" hidden="false" customHeight="false" outlineLevel="0" collapsed="false">
      <c r="A319" s="17" t="n">
        <v>299</v>
      </c>
      <c r="B319" s="18" t="str">
        <f aca="false">IF($A319&lt;=$C$12,EDATE($C$9,$A319-1),"")</f>
        <v/>
      </c>
      <c r="C319" s="13" t="str">
        <f aca="false">IF($A319&lt;=$C$12,G318,"")</f>
        <v/>
      </c>
      <c r="D319" s="13" t="str">
        <f aca="false">IF($A319&lt;=$C$12,$C$13,"")</f>
        <v/>
      </c>
      <c r="E319" s="13" t="str">
        <f aca="false">IF($A319&lt;=$C$12,IF($C$8="ثابتة (Flat)",$C$15/$C$12,C319*$C$6/12),"")</f>
        <v/>
      </c>
      <c r="F319" s="13" t="str">
        <f aca="false">IF($A319&lt;=$C$12,D319-E319,"")</f>
        <v/>
      </c>
      <c r="G319" s="13" t="str">
        <f aca="false">IF($A319&lt;=$C$12,IF($A319=$C$12,0,ROUND(C319-F319,2)),"")</f>
        <v/>
      </c>
    </row>
    <row r="320" customFormat="false" ht="15" hidden="false" customHeight="false" outlineLevel="0" collapsed="false">
      <c r="A320" s="17" t="n">
        <v>300</v>
      </c>
      <c r="B320" s="18" t="str">
        <f aca="false">IF($A320&lt;=$C$12,EDATE($C$9,$A320-1),"")</f>
        <v/>
      </c>
      <c r="C320" s="13" t="str">
        <f aca="false">IF($A320&lt;=$C$12,G319,"")</f>
        <v/>
      </c>
      <c r="D320" s="13" t="str">
        <f aca="false">IF($A320&lt;=$C$12,$C$13,"")</f>
        <v/>
      </c>
      <c r="E320" s="13" t="str">
        <f aca="false">IF($A320&lt;=$C$12,IF($C$8="ثابتة (Flat)",$C$15/$C$12,C320*$C$6/12),"")</f>
        <v/>
      </c>
      <c r="F320" s="13" t="str">
        <f aca="false">IF($A320&lt;=$C$12,D320-E320,"")</f>
        <v/>
      </c>
      <c r="G320" s="13" t="str">
        <f aca="false">IF($A320&lt;=$C$12,IF($A320=$C$12,0,ROUND(C320-F320,2)),"")</f>
        <v/>
      </c>
    </row>
    <row r="321" customFormat="false" ht="15" hidden="false" customHeight="false" outlineLevel="0" collapsed="false">
      <c r="A321" s="17" t="n">
        <v>301</v>
      </c>
      <c r="B321" s="18" t="str">
        <f aca="false">IF($A321&lt;=$C$12,EDATE($C$9,$A321-1),"")</f>
        <v/>
      </c>
      <c r="C321" s="13" t="str">
        <f aca="false">IF($A321&lt;=$C$12,G320,"")</f>
        <v/>
      </c>
      <c r="D321" s="13" t="str">
        <f aca="false">IF($A321&lt;=$C$12,$C$13,"")</f>
        <v/>
      </c>
      <c r="E321" s="13" t="str">
        <f aca="false">IF($A321&lt;=$C$12,IF($C$8="ثابتة (Flat)",$C$15/$C$12,C321*$C$6/12),"")</f>
        <v/>
      </c>
      <c r="F321" s="13" t="str">
        <f aca="false">IF($A321&lt;=$C$12,D321-E321,"")</f>
        <v/>
      </c>
      <c r="G321" s="13" t="str">
        <f aca="false">IF($A321&lt;=$C$12,IF($A321=$C$12,0,ROUND(C321-F321,2)),"")</f>
        <v/>
      </c>
    </row>
    <row r="322" customFormat="false" ht="15" hidden="false" customHeight="false" outlineLevel="0" collapsed="false">
      <c r="A322" s="17" t="n">
        <v>302</v>
      </c>
      <c r="B322" s="18" t="str">
        <f aca="false">IF($A322&lt;=$C$12,EDATE($C$9,$A322-1),"")</f>
        <v/>
      </c>
      <c r="C322" s="13" t="str">
        <f aca="false">IF($A322&lt;=$C$12,G321,"")</f>
        <v/>
      </c>
      <c r="D322" s="13" t="str">
        <f aca="false">IF($A322&lt;=$C$12,$C$13,"")</f>
        <v/>
      </c>
      <c r="E322" s="13" t="str">
        <f aca="false">IF($A322&lt;=$C$12,IF($C$8="ثابتة (Flat)",$C$15/$C$12,C322*$C$6/12),"")</f>
        <v/>
      </c>
      <c r="F322" s="13" t="str">
        <f aca="false">IF($A322&lt;=$C$12,D322-E322,"")</f>
        <v/>
      </c>
      <c r="G322" s="13" t="str">
        <f aca="false">IF($A322&lt;=$C$12,IF($A322=$C$12,0,ROUND(C322-F322,2)),"")</f>
        <v/>
      </c>
    </row>
    <row r="323" customFormat="false" ht="15" hidden="false" customHeight="false" outlineLevel="0" collapsed="false">
      <c r="A323" s="17" t="n">
        <v>303</v>
      </c>
      <c r="B323" s="18" t="str">
        <f aca="false">IF($A323&lt;=$C$12,EDATE($C$9,$A323-1),"")</f>
        <v/>
      </c>
      <c r="C323" s="13" t="str">
        <f aca="false">IF($A323&lt;=$C$12,G322,"")</f>
        <v/>
      </c>
      <c r="D323" s="13" t="str">
        <f aca="false">IF($A323&lt;=$C$12,$C$13,"")</f>
        <v/>
      </c>
      <c r="E323" s="13" t="str">
        <f aca="false">IF($A323&lt;=$C$12,IF($C$8="ثابتة (Flat)",$C$15/$C$12,C323*$C$6/12),"")</f>
        <v/>
      </c>
      <c r="F323" s="13" t="str">
        <f aca="false">IF($A323&lt;=$C$12,D323-E323,"")</f>
        <v/>
      </c>
      <c r="G323" s="13" t="str">
        <f aca="false">IF($A323&lt;=$C$12,IF($A323=$C$12,0,ROUND(C323-F323,2)),"")</f>
        <v/>
      </c>
    </row>
    <row r="324" customFormat="false" ht="15" hidden="false" customHeight="false" outlineLevel="0" collapsed="false">
      <c r="A324" s="17" t="n">
        <v>304</v>
      </c>
      <c r="B324" s="18" t="str">
        <f aca="false">IF($A324&lt;=$C$12,EDATE($C$9,$A324-1),"")</f>
        <v/>
      </c>
      <c r="C324" s="13" t="str">
        <f aca="false">IF($A324&lt;=$C$12,G323,"")</f>
        <v/>
      </c>
      <c r="D324" s="13" t="str">
        <f aca="false">IF($A324&lt;=$C$12,$C$13,"")</f>
        <v/>
      </c>
      <c r="E324" s="13" t="str">
        <f aca="false">IF($A324&lt;=$C$12,IF($C$8="ثابتة (Flat)",$C$15/$C$12,C324*$C$6/12),"")</f>
        <v/>
      </c>
      <c r="F324" s="13" t="str">
        <f aca="false">IF($A324&lt;=$C$12,D324-E324,"")</f>
        <v/>
      </c>
      <c r="G324" s="13" t="str">
        <f aca="false">IF($A324&lt;=$C$12,IF($A324=$C$12,0,ROUND(C324-F324,2)),"")</f>
        <v/>
      </c>
    </row>
    <row r="325" customFormat="false" ht="15" hidden="false" customHeight="false" outlineLevel="0" collapsed="false">
      <c r="A325" s="17" t="n">
        <v>305</v>
      </c>
      <c r="B325" s="18" t="str">
        <f aca="false">IF($A325&lt;=$C$12,EDATE($C$9,$A325-1),"")</f>
        <v/>
      </c>
      <c r="C325" s="13" t="str">
        <f aca="false">IF($A325&lt;=$C$12,G324,"")</f>
        <v/>
      </c>
      <c r="D325" s="13" t="str">
        <f aca="false">IF($A325&lt;=$C$12,$C$13,"")</f>
        <v/>
      </c>
      <c r="E325" s="13" t="str">
        <f aca="false">IF($A325&lt;=$C$12,IF($C$8="ثابتة (Flat)",$C$15/$C$12,C325*$C$6/12),"")</f>
        <v/>
      </c>
      <c r="F325" s="13" t="str">
        <f aca="false">IF($A325&lt;=$C$12,D325-E325,"")</f>
        <v/>
      </c>
      <c r="G325" s="13" t="str">
        <f aca="false">IF($A325&lt;=$C$12,IF($A325=$C$12,0,ROUND(C325-F325,2)),"")</f>
        <v/>
      </c>
    </row>
    <row r="326" customFormat="false" ht="15" hidden="false" customHeight="false" outlineLevel="0" collapsed="false">
      <c r="A326" s="17" t="n">
        <v>306</v>
      </c>
      <c r="B326" s="18" t="str">
        <f aca="false">IF($A326&lt;=$C$12,EDATE($C$9,$A326-1),"")</f>
        <v/>
      </c>
      <c r="C326" s="13" t="str">
        <f aca="false">IF($A326&lt;=$C$12,G325,"")</f>
        <v/>
      </c>
      <c r="D326" s="13" t="str">
        <f aca="false">IF($A326&lt;=$C$12,$C$13,"")</f>
        <v/>
      </c>
      <c r="E326" s="13" t="str">
        <f aca="false">IF($A326&lt;=$C$12,IF($C$8="ثابتة (Flat)",$C$15/$C$12,C326*$C$6/12),"")</f>
        <v/>
      </c>
      <c r="F326" s="13" t="str">
        <f aca="false">IF($A326&lt;=$C$12,D326-E326,"")</f>
        <v/>
      </c>
      <c r="G326" s="13" t="str">
        <f aca="false">IF($A326&lt;=$C$12,IF($A326=$C$12,0,ROUND(C326-F326,2)),"")</f>
        <v/>
      </c>
    </row>
    <row r="327" customFormat="false" ht="15" hidden="false" customHeight="false" outlineLevel="0" collapsed="false">
      <c r="A327" s="17" t="n">
        <v>307</v>
      </c>
      <c r="B327" s="18" t="str">
        <f aca="false">IF($A327&lt;=$C$12,EDATE($C$9,$A327-1),"")</f>
        <v/>
      </c>
      <c r="C327" s="13" t="str">
        <f aca="false">IF($A327&lt;=$C$12,G326,"")</f>
        <v/>
      </c>
      <c r="D327" s="13" t="str">
        <f aca="false">IF($A327&lt;=$C$12,$C$13,"")</f>
        <v/>
      </c>
      <c r="E327" s="13" t="str">
        <f aca="false">IF($A327&lt;=$C$12,IF($C$8="ثابتة (Flat)",$C$15/$C$12,C327*$C$6/12),"")</f>
        <v/>
      </c>
      <c r="F327" s="13" t="str">
        <f aca="false">IF($A327&lt;=$C$12,D327-E327,"")</f>
        <v/>
      </c>
      <c r="G327" s="13" t="str">
        <f aca="false">IF($A327&lt;=$C$12,IF($A327=$C$12,0,ROUND(C327-F327,2)),"")</f>
        <v/>
      </c>
    </row>
    <row r="328" customFormat="false" ht="15" hidden="false" customHeight="false" outlineLevel="0" collapsed="false">
      <c r="A328" s="17" t="n">
        <v>308</v>
      </c>
      <c r="B328" s="18" t="str">
        <f aca="false">IF($A328&lt;=$C$12,EDATE($C$9,$A328-1),"")</f>
        <v/>
      </c>
      <c r="C328" s="13" t="str">
        <f aca="false">IF($A328&lt;=$C$12,G327,"")</f>
        <v/>
      </c>
      <c r="D328" s="13" t="str">
        <f aca="false">IF($A328&lt;=$C$12,$C$13,"")</f>
        <v/>
      </c>
      <c r="E328" s="13" t="str">
        <f aca="false">IF($A328&lt;=$C$12,IF($C$8="ثابتة (Flat)",$C$15/$C$12,C328*$C$6/12),"")</f>
        <v/>
      </c>
      <c r="F328" s="13" t="str">
        <f aca="false">IF($A328&lt;=$C$12,D328-E328,"")</f>
        <v/>
      </c>
      <c r="G328" s="13" t="str">
        <f aca="false">IF($A328&lt;=$C$12,IF($A328=$C$12,0,ROUND(C328-F328,2)),"")</f>
        <v/>
      </c>
    </row>
    <row r="329" customFormat="false" ht="15" hidden="false" customHeight="false" outlineLevel="0" collapsed="false">
      <c r="A329" s="17" t="n">
        <v>309</v>
      </c>
      <c r="B329" s="18" t="str">
        <f aca="false">IF($A329&lt;=$C$12,EDATE($C$9,$A329-1),"")</f>
        <v/>
      </c>
      <c r="C329" s="13" t="str">
        <f aca="false">IF($A329&lt;=$C$12,G328,"")</f>
        <v/>
      </c>
      <c r="D329" s="13" t="str">
        <f aca="false">IF($A329&lt;=$C$12,$C$13,"")</f>
        <v/>
      </c>
      <c r="E329" s="13" t="str">
        <f aca="false">IF($A329&lt;=$C$12,IF($C$8="ثابتة (Flat)",$C$15/$C$12,C329*$C$6/12),"")</f>
        <v/>
      </c>
      <c r="F329" s="13" t="str">
        <f aca="false">IF($A329&lt;=$C$12,D329-E329,"")</f>
        <v/>
      </c>
      <c r="G329" s="13" t="str">
        <f aca="false">IF($A329&lt;=$C$12,IF($A329=$C$12,0,ROUND(C329-F329,2)),"")</f>
        <v/>
      </c>
    </row>
    <row r="330" customFormat="false" ht="15" hidden="false" customHeight="false" outlineLevel="0" collapsed="false">
      <c r="A330" s="17" t="n">
        <v>310</v>
      </c>
      <c r="B330" s="18" t="str">
        <f aca="false">IF($A330&lt;=$C$12,EDATE($C$9,$A330-1),"")</f>
        <v/>
      </c>
      <c r="C330" s="13" t="str">
        <f aca="false">IF($A330&lt;=$C$12,G329,"")</f>
        <v/>
      </c>
      <c r="D330" s="13" t="str">
        <f aca="false">IF($A330&lt;=$C$12,$C$13,"")</f>
        <v/>
      </c>
      <c r="E330" s="13" t="str">
        <f aca="false">IF($A330&lt;=$C$12,IF($C$8="ثابتة (Flat)",$C$15/$C$12,C330*$C$6/12),"")</f>
        <v/>
      </c>
      <c r="F330" s="13" t="str">
        <f aca="false">IF($A330&lt;=$C$12,D330-E330,"")</f>
        <v/>
      </c>
      <c r="G330" s="13" t="str">
        <f aca="false">IF($A330&lt;=$C$12,IF($A330=$C$12,0,ROUND(C330-F330,2)),"")</f>
        <v/>
      </c>
    </row>
    <row r="331" customFormat="false" ht="15" hidden="false" customHeight="false" outlineLevel="0" collapsed="false">
      <c r="A331" s="17" t="n">
        <v>311</v>
      </c>
      <c r="B331" s="18" t="str">
        <f aca="false">IF($A331&lt;=$C$12,EDATE($C$9,$A331-1),"")</f>
        <v/>
      </c>
      <c r="C331" s="13" t="str">
        <f aca="false">IF($A331&lt;=$C$12,G330,"")</f>
        <v/>
      </c>
      <c r="D331" s="13" t="str">
        <f aca="false">IF($A331&lt;=$C$12,$C$13,"")</f>
        <v/>
      </c>
      <c r="E331" s="13" t="str">
        <f aca="false">IF($A331&lt;=$C$12,IF($C$8="ثابتة (Flat)",$C$15/$C$12,C331*$C$6/12),"")</f>
        <v/>
      </c>
      <c r="F331" s="13" t="str">
        <f aca="false">IF($A331&lt;=$C$12,D331-E331,"")</f>
        <v/>
      </c>
      <c r="G331" s="13" t="str">
        <f aca="false">IF($A331&lt;=$C$12,IF($A331=$C$12,0,ROUND(C331-F331,2)),"")</f>
        <v/>
      </c>
    </row>
    <row r="332" customFormat="false" ht="15" hidden="false" customHeight="false" outlineLevel="0" collapsed="false">
      <c r="A332" s="17" t="n">
        <v>312</v>
      </c>
      <c r="B332" s="18" t="str">
        <f aca="false">IF($A332&lt;=$C$12,EDATE($C$9,$A332-1),"")</f>
        <v/>
      </c>
      <c r="C332" s="13" t="str">
        <f aca="false">IF($A332&lt;=$C$12,G331,"")</f>
        <v/>
      </c>
      <c r="D332" s="13" t="str">
        <f aca="false">IF($A332&lt;=$C$12,$C$13,"")</f>
        <v/>
      </c>
      <c r="E332" s="13" t="str">
        <f aca="false">IF($A332&lt;=$C$12,IF($C$8="ثابتة (Flat)",$C$15/$C$12,C332*$C$6/12),"")</f>
        <v/>
      </c>
      <c r="F332" s="13" t="str">
        <f aca="false">IF($A332&lt;=$C$12,D332-E332,"")</f>
        <v/>
      </c>
      <c r="G332" s="13" t="str">
        <f aca="false">IF($A332&lt;=$C$12,IF($A332=$C$12,0,ROUND(C332-F332,2)),"")</f>
        <v/>
      </c>
    </row>
    <row r="333" customFormat="false" ht="15" hidden="false" customHeight="false" outlineLevel="0" collapsed="false">
      <c r="A333" s="17" t="n">
        <v>313</v>
      </c>
      <c r="B333" s="18" t="str">
        <f aca="false">IF($A333&lt;=$C$12,EDATE($C$9,$A333-1),"")</f>
        <v/>
      </c>
      <c r="C333" s="13" t="str">
        <f aca="false">IF($A333&lt;=$C$12,G332,"")</f>
        <v/>
      </c>
      <c r="D333" s="13" t="str">
        <f aca="false">IF($A333&lt;=$C$12,$C$13,"")</f>
        <v/>
      </c>
      <c r="E333" s="13" t="str">
        <f aca="false">IF($A333&lt;=$C$12,IF($C$8="ثابتة (Flat)",$C$15/$C$12,C333*$C$6/12),"")</f>
        <v/>
      </c>
      <c r="F333" s="13" t="str">
        <f aca="false">IF($A333&lt;=$C$12,D333-E333,"")</f>
        <v/>
      </c>
      <c r="G333" s="13" t="str">
        <f aca="false">IF($A333&lt;=$C$12,IF($A333=$C$12,0,ROUND(C333-F333,2)),"")</f>
        <v/>
      </c>
    </row>
    <row r="334" customFormat="false" ht="15" hidden="false" customHeight="false" outlineLevel="0" collapsed="false">
      <c r="A334" s="17" t="n">
        <v>314</v>
      </c>
      <c r="B334" s="18" t="str">
        <f aca="false">IF($A334&lt;=$C$12,EDATE($C$9,$A334-1),"")</f>
        <v/>
      </c>
      <c r="C334" s="13" t="str">
        <f aca="false">IF($A334&lt;=$C$12,G333,"")</f>
        <v/>
      </c>
      <c r="D334" s="13" t="str">
        <f aca="false">IF($A334&lt;=$C$12,$C$13,"")</f>
        <v/>
      </c>
      <c r="E334" s="13" t="str">
        <f aca="false">IF($A334&lt;=$C$12,IF($C$8="ثابتة (Flat)",$C$15/$C$12,C334*$C$6/12),"")</f>
        <v/>
      </c>
      <c r="F334" s="13" t="str">
        <f aca="false">IF($A334&lt;=$C$12,D334-E334,"")</f>
        <v/>
      </c>
      <c r="G334" s="13" t="str">
        <f aca="false">IF($A334&lt;=$C$12,IF($A334=$C$12,0,ROUND(C334-F334,2)),"")</f>
        <v/>
      </c>
    </row>
    <row r="335" customFormat="false" ht="15" hidden="false" customHeight="false" outlineLevel="0" collapsed="false">
      <c r="A335" s="17" t="n">
        <v>315</v>
      </c>
      <c r="B335" s="18" t="str">
        <f aca="false">IF($A335&lt;=$C$12,EDATE($C$9,$A335-1),"")</f>
        <v/>
      </c>
      <c r="C335" s="13" t="str">
        <f aca="false">IF($A335&lt;=$C$12,G334,"")</f>
        <v/>
      </c>
      <c r="D335" s="13" t="str">
        <f aca="false">IF($A335&lt;=$C$12,$C$13,"")</f>
        <v/>
      </c>
      <c r="E335" s="13" t="str">
        <f aca="false">IF($A335&lt;=$C$12,IF($C$8="ثابتة (Flat)",$C$15/$C$12,C335*$C$6/12),"")</f>
        <v/>
      </c>
      <c r="F335" s="13" t="str">
        <f aca="false">IF($A335&lt;=$C$12,D335-E335,"")</f>
        <v/>
      </c>
      <c r="G335" s="13" t="str">
        <f aca="false">IF($A335&lt;=$C$12,IF($A335=$C$12,0,ROUND(C335-F335,2)),"")</f>
        <v/>
      </c>
    </row>
    <row r="336" customFormat="false" ht="15" hidden="false" customHeight="false" outlineLevel="0" collapsed="false">
      <c r="A336" s="17" t="n">
        <v>316</v>
      </c>
      <c r="B336" s="18" t="str">
        <f aca="false">IF($A336&lt;=$C$12,EDATE($C$9,$A336-1),"")</f>
        <v/>
      </c>
      <c r="C336" s="13" t="str">
        <f aca="false">IF($A336&lt;=$C$12,G335,"")</f>
        <v/>
      </c>
      <c r="D336" s="13" t="str">
        <f aca="false">IF($A336&lt;=$C$12,$C$13,"")</f>
        <v/>
      </c>
      <c r="E336" s="13" t="str">
        <f aca="false">IF($A336&lt;=$C$12,IF($C$8="ثابتة (Flat)",$C$15/$C$12,C336*$C$6/12),"")</f>
        <v/>
      </c>
      <c r="F336" s="13" t="str">
        <f aca="false">IF($A336&lt;=$C$12,D336-E336,"")</f>
        <v/>
      </c>
      <c r="G336" s="13" t="str">
        <f aca="false">IF($A336&lt;=$C$12,IF($A336=$C$12,0,ROUND(C336-F336,2)),"")</f>
        <v/>
      </c>
    </row>
    <row r="337" customFormat="false" ht="15" hidden="false" customHeight="false" outlineLevel="0" collapsed="false">
      <c r="A337" s="17" t="n">
        <v>317</v>
      </c>
      <c r="B337" s="18" t="str">
        <f aca="false">IF($A337&lt;=$C$12,EDATE($C$9,$A337-1),"")</f>
        <v/>
      </c>
      <c r="C337" s="13" t="str">
        <f aca="false">IF($A337&lt;=$C$12,G336,"")</f>
        <v/>
      </c>
      <c r="D337" s="13" t="str">
        <f aca="false">IF($A337&lt;=$C$12,$C$13,"")</f>
        <v/>
      </c>
      <c r="E337" s="13" t="str">
        <f aca="false">IF($A337&lt;=$C$12,IF($C$8="ثابتة (Flat)",$C$15/$C$12,C337*$C$6/12),"")</f>
        <v/>
      </c>
      <c r="F337" s="13" t="str">
        <f aca="false">IF($A337&lt;=$C$12,D337-E337,"")</f>
        <v/>
      </c>
      <c r="G337" s="13" t="str">
        <f aca="false">IF($A337&lt;=$C$12,IF($A337=$C$12,0,ROUND(C337-F337,2)),"")</f>
        <v/>
      </c>
    </row>
    <row r="338" customFormat="false" ht="15" hidden="false" customHeight="false" outlineLevel="0" collapsed="false">
      <c r="A338" s="17" t="n">
        <v>318</v>
      </c>
      <c r="B338" s="18" t="str">
        <f aca="false">IF($A338&lt;=$C$12,EDATE($C$9,$A338-1),"")</f>
        <v/>
      </c>
      <c r="C338" s="13" t="str">
        <f aca="false">IF($A338&lt;=$C$12,G337,"")</f>
        <v/>
      </c>
      <c r="D338" s="13" t="str">
        <f aca="false">IF($A338&lt;=$C$12,$C$13,"")</f>
        <v/>
      </c>
      <c r="E338" s="13" t="str">
        <f aca="false">IF($A338&lt;=$C$12,IF($C$8="ثابتة (Flat)",$C$15/$C$12,C338*$C$6/12),"")</f>
        <v/>
      </c>
      <c r="F338" s="13" t="str">
        <f aca="false">IF($A338&lt;=$C$12,D338-E338,"")</f>
        <v/>
      </c>
      <c r="G338" s="13" t="str">
        <f aca="false">IF($A338&lt;=$C$12,IF($A338=$C$12,0,ROUND(C338-F338,2)),"")</f>
        <v/>
      </c>
    </row>
    <row r="339" customFormat="false" ht="15" hidden="false" customHeight="false" outlineLevel="0" collapsed="false">
      <c r="A339" s="17" t="n">
        <v>319</v>
      </c>
      <c r="B339" s="18" t="str">
        <f aca="false">IF($A339&lt;=$C$12,EDATE($C$9,$A339-1),"")</f>
        <v/>
      </c>
      <c r="C339" s="13" t="str">
        <f aca="false">IF($A339&lt;=$C$12,G338,"")</f>
        <v/>
      </c>
      <c r="D339" s="13" t="str">
        <f aca="false">IF($A339&lt;=$C$12,$C$13,"")</f>
        <v/>
      </c>
      <c r="E339" s="13" t="str">
        <f aca="false">IF($A339&lt;=$C$12,IF($C$8="ثابتة (Flat)",$C$15/$C$12,C339*$C$6/12),"")</f>
        <v/>
      </c>
      <c r="F339" s="13" t="str">
        <f aca="false">IF($A339&lt;=$C$12,D339-E339,"")</f>
        <v/>
      </c>
      <c r="G339" s="13" t="str">
        <f aca="false">IF($A339&lt;=$C$12,IF($A339=$C$12,0,ROUND(C339-F339,2)),"")</f>
        <v/>
      </c>
    </row>
    <row r="340" customFormat="false" ht="15" hidden="false" customHeight="false" outlineLevel="0" collapsed="false">
      <c r="A340" s="17" t="n">
        <v>320</v>
      </c>
      <c r="B340" s="18" t="str">
        <f aca="false">IF($A340&lt;=$C$12,EDATE($C$9,$A340-1),"")</f>
        <v/>
      </c>
      <c r="C340" s="13" t="str">
        <f aca="false">IF($A340&lt;=$C$12,G339,"")</f>
        <v/>
      </c>
      <c r="D340" s="13" t="str">
        <f aca="false">IF($A340&lt;=$C$12,$C$13,"")</f>
        <v/>
      </c>
      <c r="E340" s="13" t="str">
        <f aca="false">IF($A340&lt;=$C$12,IF($C$8="ثابتة (Flat)",$C$15/$C$12,C340*$C$6/12),"")</f>
        <v/>
      </c>
      <c r="F340" s="13" t="str">
        <f aca="false">IF($A340&lt;=$C$12,D340-E340,"")</f>
        <v/>
      </c>
      <c r="G340" s="13" t="str">
        <f aca="false">IF($A340&lt;=$C$12,IF($A340=$C$12,0,ROUND(C340-F340,2)),"")</f>
        <v/>
      </c>
    </row>
    <row r="341" customFormat="false" ht="15" hidden="false" customHeight="false" outlineLevel="0" collapsed="false">
      <c r="A341" s="17" t="n">
        <v>321</v>
      </c>
      <c r="B341" s="18" t="str">
        <f aca="false">IF($A341&lt;=$C$12,EDATE($C$9,$A341-1),"")</f>
        <v/>
      </c>
      <c r="C341" s="13" t="str">
        <f aca="false">IF($A341&lt;=$C$12,G340,"")</f>
        <v/>
      </c>
      <c r="D341" s="13" t="str">
        <f aca="false">IF($A341&lt;=$C$12,$C$13,"")</f>
        <v/>
      </c>
      <c r="E341" s="13" t="str">
        <f aca="false">IF($A341&lt;=$C$12,IF($C$8="ثابتة (Flat)",$C$15/$C$12,C341*$C$6/12),"")</f>
        <v/>
      </c>
      <c r="F341" s="13" t="str">
        <f aca="false">IF($A341&lt;=$C$12,D341-E341,"")</f>
        <v/>
      </c>
      <c r="G341" s="13" t="str">
        <f aca="false">IF($A341&lt;=$C$12,IF($A341=$C$12,0,ROUND(C341-F341,2)),"")</f>
        <v/>
      </c>
    </row>
    <row r="342" customFormat="false" ht="15" hidden="false" customHeight="false" outlineLevel="0" collapsed="false">
      <c r="A342" s="17" t="n">
        <v>322</v>
      </c>
      <c r="B342" s="18" t="str">
        <f aca="false">IF($A342&lt;=$C$12,EDATE($C$9,$A342-1),"")</f>
        <v/>
      </c>
      <c r="C342" s="13" t="str">
        <f aca="false">IF($A342&lt;=$C$12,G341,"")</f>
        <v/>
      </c>
      <c r="D342" s="13" t="str">
        <f aca="false">IF($A342&lt;=$C$12,$C$13,"")</f>
        <v/>
      </c>
      <c r="E342" s="13" t="str">
        <f aca="false">IF($A342&lt;=$C$12,IF($C$8="ثابتة (Flat)",$C$15/$C$12,C342*$C$6/12),"")</f>
        <v/>
      </c>
      <c r="F342" s="13" t="str">
        <f aca="false">IF($A342&lt;=$C$12,D342-E342,"")</f>
        <v/>
      </c>
      <c r="G342" s="13" t="str">
        <f aca="false">IF($A342&lt;=$C$12,IF($A342=$C$12,0,ROUND(C342-F342,2)),"")</f>
        <v/>
      </c>
    </row>
    <row r="343" customFormat="false" ht="15" hidden="false" customHeight="false" outlineLevel="0" collapsed="false">
      <c r="A343" s="17" t="n">
        <v>323</v>
      </c>
      <c r="B343" s="18" t="str">
        <f aca="false">IF($A343&lt;=$C$12,EDATE($C$9,$A343-1),"")</f>
        <v/>
      </c>
      <c r="C343" s="13" t="str">
        <f aca="false">IF($A343&lt;=$C$12,G342,"")</f>
        <v/>
      </c>
      <c r="D343" s="13" t="str">
        <f aca="false">IF($A343&lt;=$C$12,$C$13,"")</f>
        <v/>
      </c>
      <c r="E343" s="13" t="str">
        <f aca="false">IF($A343&lt;=$C$12,IF($C$8="ثابتة (Flat)",$C$15/$C$12,C343*$C$6/12),"")</f>
        <v/>
      </c>
      <c r="F343" s="13" t="str">
        <f aca="false">IF($A343&lt;=$C$12,D343-E343,"")</f>
        <v/>
      </c>
      <c r="G343" s="13" t="str">
        <f aca="false">IF($A343&lt;=$C$12,IF($A343=$C$12,0,ROUND(C343-F343,2)),"")</f>
        <v/>
      </c>
    </row>
    <row r="344" customFormat="false" ht="15" hidden="false" customHeight="false" outlineLevel="0" collapsed="false">
      <c r="A344" s="17" t="n">
        <v>324</v>
      </c>
      <c r="B344" s="18" t="str">
        <f aca="false">IF($A344&lt;=$C$12,EDATE($C$9,$A344-1),"")</f>
        <v/>
      </c>
      <c r="C344" s="13" t="str">
        <f aca="false">IF($A344&lt;=$C$12,G343,"")</f>
        <v/>
      </c>
      <c r="D344" s="13" t="str">
        <f aca="false">IF($A344&lt;=$C$12,$C$13,"")</f>
        <v/>
      </c>
      <c r="E344" s="13" t="str">
        <f aca="false">IF($A344&lt;=$C$12,IF($C$8="ثابتة (Flat)",$C$15/$C$12,C344*$C$6/12),"")</f>
        <v/>
      </c>
      <c r="F344" s="13" t="str">
        <f aca="false">IF($A344&lt;=$C$12,D344-E344,"")</f>
        <v/>
      </c>
      <c r="G344" s="13" t="str">
        <f aca="false">IF($A344&lt;=$C$12,IF($A344=$C$12,0,ROUND(C344-F344,2)),"")</f>
        <v/>
      </c>
    </row>
    <row r="345" customFormat="false" ht="15" hidden="false" customHeight="false" outlineLevel="0" collapsed="false">
      <c r="A345" s="17" t="n">
        <v>325</v>
      </c>
      <c r="B345" s="18" t="str">
        <f aca="false">IF($A345&lt;=$C$12,EDATE($C$9,$A345-1),"")</f>
        <v/>
      </c>
      <c r="C345" s="13" t="str">
        <f aca="false">IF($A345&lt;=$C$12,G344,"")</f>
        <v/>
      </c>
      <c r="D345" s="13" t="str">
        <f aca="false">IF($A345&lt;=$C$12,$C$13,"")</f>
        <v/>
      </c>
      <c r="E345" s="13" t="str">
        <f aca="false">IF($A345&lt;=$C$12,IF($C$8="ثابتة (Flat)",$C$15/$C$12,C345*$C$6/12),"")</f>
        <v/>
      </c>
      <c r="F345" s="13" t="str">
        <f aca="false">IF($A345&lt;=$C$12,D345-E345,"")</f>
        <v/>
      </c>
      <c r="G345" s="13" t="str">
        <f aca="false">IF($A345&lt;=$C$12,IF($A345=$C$12,0,ROUND(C345-F345,2)),"")</f>
        <v/>
      </c>
    </row>
    <row r="346" customFormat="false" ht="15" hidden="false" customHeight="false" outlineLevel="0" collapsed="false">
      <c r="A346" s="17" t="n">
        <v>326</v>
      </c>
      <c r="B346" s="18" t="str">
        <f aca="false">IF($A346&lt;=$C$12,EDATE($C$9,$A346-1),"")</f>
        <v/>
      </c>
      <c r="C346" s="13" t="str">
        <f aca="false">IF($A346&lt;=$C$12,G345,"")</f>
        <v/>
      </c>
      <c r="D346" s="13" t="str">
        <f aca="false">IF($A346&lt;=$C$12,$C$13,"")</f>
        <v/>
      </c>
      <c r="E346" s="13" t="str">
        <f aca="false">IF($A346&lt;=$C$12,IF($C$8="ثابتة (Flat)",$C$15/$C$12,C346*$C$6/12),"")</f>
        <v/>
      </c>
      <c r="F346" s="13" t="str">
        <f aca="false">IF($A346&lt;=$C$12,D346-E346,"")</f>
        <v/>
      </c>
      <c r="G346" s="13" t="str">
        <f aca="false">IF($A346&lt;=$C$12,IF($A346=$C$12,0,ROUND(C346-F346,2)),"")</f>
        <v/>
      </c>
    </row>
    <row r="347" customFormat="false" ht="15" hidden="false" customHeight="false" outlineLevel="0" collapsed="false">
      <c r="A347" s="17" t="n">
        <v>327</v>
      </c>
      <c r="B347" s="18" t="str">
        <f aca="false">IF($A347&lt;=$C$12,EDATE($C$9,$A347-1),"")</f>
        <v/>
      </c>
      <c r="C347" s="13" t="str">
        <f aca="false">IF($A347&lt;=$C$12,G346,"")</f>
        <v/>
      </c>
      <c r="D347" s="13" t="str">
        <f aca="false">IF($A347&lt;=$C$12,$C$13,"")</f>
        <v/>
      </c>
      <c r="E347" s="13" t="str">
        <f aca="false">IF($A347&lt;=$C$12,IF($C$8="ثابتة (Flat)",$C$15/$C$12,C347*$C$6/12),"")</f>
        <v/>
      </c>
      <c r="F347" s="13" t="str">
        <f aca="false">IF($A347&lt;=$C$12,D347-E347,"")</f>
        <v/>
      </c>
      <c r="G347" s="13" t="str">
        <f aca="false">IF($A347&lt;=$C$12,IF($A347=$C$12,0,ROUND(C347-F347,2)),"")</f>
        <v/>
      </c>
    </row>
    <row r="348" customFormat="false" ht="15" hidden="false" customHeight="false" outlineLevel="0" collapsed="false">
      <c r="A348" s="17" t="n">
        <v>328</v>
      </c>
      <c r="B348" s="18" t="str">
        <f aca="false">IF($A348&lt;=$C$12,EDATE($C$9,$A348-1),"")</f>
        <v/>
      </c>
      <c r="C348" s="13" t="str">
        <f aca="false">IF($A348&lt;=$C$12,G347,"")</f>
        <v/>
      </c>
      <c r="D348" s="13" t="str">
        <f aca="false">IF($A348&lt;=$C$12,$C$13,"")</f>
        <v/>
      </c>
      <c r="E348" s="13" t="str">
        <f aca="false">IF($A348&lt;=$C$12,IF($C$8="ثابتة (Flat)",$C$15/$C$12,C348*$C$6/12),"")</f>
        <v/>
      </c>
      <c r="F348" s="13" t="str">
        <f aca="false">IF($A348&lt;=$C$12,D348-E348,"")</f>
        <v/>
      </c>
      <c r="G348" s="13" t="str">
        <f aca="false">IF($A348&lt;=$C$12,IF($A348=$C$12,0,ROUND(C348-F348,2)),"")</f>
        <v/>
      </c>
    </row>
    <row r="349" customFormat="false" ht="15" hidden="false" customHeight="false" outlineLevel="0" collapsed="false">
      <c r="A349" s="17" t="n">
        <v>329</v>
      </c>
      <c r="B349" s="18" t="str">
        <f aca="false">IF($A349&lt;=$C$12,EDATE($C$9,$A349-1),"")</f>
        <v/>
      </c>
      <c r="C349" s="13" t="str">
        <f aca="false">IF($A349&lt;=$C$12,G348,"")</f>
        <v/>
      </c>
      <c r="D349" s="13" t="str">
        <f aca="false">IF($A349&lt;=$C$12,$C$13,"")</f>
        <v/>
      </c>
      <c r="E349" s="13" t="str">
        <f aca="false">IF($A349&lt;=$C$12,IF($C$8="ثابتة (Flat)",$C$15/$C$12,C349*$C$6/12),"")</f>
        <v/>
      </c>
      <c r="F349" s="13" t="str">
        <f aca="false">IF($A349&lt;=$C$12,D349-E349,"")</f>
        <v/>
      </c>
      <c r="G349" s="13" t="str">
        <f aca="false">IF($A349&lt;=$C$12,IF($A349=$C$12,0,ROUND(C349-F349,2)),"")</f>
        <v/>
      </c>
    </row>
    <row r="350" customFormat="false" ht="15" hidden="false" customHeight="false" outlineLevel="0" collapsed="false">
      <c r="A350" s="17" t="n">
        <v>330</v>
      </c>
      <c r="B350" s="18" t="str">
        <f aca="false">IF($A350&lt;=$C$12,EDATE($C$9,$A350-1),"")</f>
        <v/>
      </c>
      <c r="C350" s="13" t="str">
        <f aca="false">IF($A350&lt;=$C$12,G349,"")</f>
        <v/>
      </c>
      <c r="D350" s="13" t="str">
        <f aca="false">IF($A350&lt;=$C$12,$C$13,"")</f>
        <v/>
      </c>
      <c r="E350" s="13" t="str">
        <f aca="false">IF($A350&lt;=$C$12,IF($C$8="ثابتة (Flat)",$C$15/$C$12,C350*$C$6/12),"")</f>
        <v/>
      </c>
      <c r="F350" s="13" t="str">
        <f aca="false">IF($A350&lt;=$C$12,D350-E350,"")</f>
        <v/>
      </c>
      <c r="G350" s="13" t="str">
        <f aca="false">IF($A350&lt;=$C$12,IF($A350=$C$12,0,ROUND(C350-F350,2)),"")</f>
        <v/>
      </c>
    </row>
    <row r="351" customFormat="false" ht="15" hidden="false" customHeight="false" outlineLevel="0" collapsed="false">
      <c r="A351" s="17" t="n">
        <v>331</v>
      </c>
      <c r="B351" s="18" t="str">
        <f aca="false">IF($A351&lt;=$C$12,EDATE($C$9,$A351-1),"")</f>
        <v/>
      </c>
      <c r="C351" s="13" t="str">
        <f aca="false">IF($A351&lt;=$C$12,G350,"")</f>
        <v/>
      </c>
      <c r="D351" s="13" t="str">
        <f aca="false">IF($A351&lt;=$C$12,$C$13,"")</f>
        <v/>
      </c>
      <c r="E351" s="13" t="str">
        <f aca="false">IF($A351&lt;=$C$12,IF($C$8="ثابتة (Flat)",$C$15/$C$12,C351*$C$6/12),"")</f>
        <v/>
      </c>
      <c r="F351" s="13" t="str">
        <f aca="false">IF($A351&lt;=$C$12,D351-E351,"")</f>
        <v/>
      </c>
      <c r="G351" s="13" t="str">
        <f aca="false">IF($A351&lt;=$C$12,IF($A351=$C$12,0,ROUND(C351-F351,2)),"")</f>
        <v/>
      </c>
    </row>
    <row r="352" customFormat="false" ht="15" hidden="false" customHeight="false" outlineLevel="0" collapsed="false">
      <c r="A352" s="17" t="n">
        <v>332</v>
      </c>
      <c r="B352" s="18" t="str">
        <f aca="false">IF($A352&lt;=$C$12,EDATE($C$9,$A352-1),"")</f>
        <v/>
      </c>
      <c r="C352" s="13" t="str">
        <f aca="false">IF($A352&lt;=$C$12,G351,"")</f>
        <v/>
      </c>
      <c r="D352" s="13" t="str">
        <f aca="false">IF($A352&lt;=$C$12,$C$13,"")</f>
        <v/>
      </c>
      <c r="E352" s="13" t="str">
        <f aca="false">IF($A352&lt;=$C$12,IF($C$8="ثابتة (Flat)",$C$15/$C$12,C352*$C$6/12),"")</f>
        <v/>
      </c>
      <c r="F352" s="13" t="str">
        <f aca="false">IF($A352&lt;=$C$12,D352-E352,"")</f>
        <v/>
      </c>
      <c r="G352" s="13" t="str">
        <f aca="false">IF($A352&lt;=$C$12,IF($A352=$C$12,0,ROUND(C352-F352,2)),"")</f>
        <v/>
      </c>
    </row>
    <row r="353" customFormat="false" ht="15" hidden="false" customHeight="false" outlineLevel="0" collapsed="false">
      <c r="A353" s="17" t="n">
        <v>333</v>
      </c>
      <c r="B353" s="18" t="str">
        <f aca="false">IF($A353&lt;=$C$12,EDATE($C$9,$A353-1),"")</f>
        <v/>
      </c>
      <c r="C353" s="13" t="str">
        <f aca="false">IF($A353&lt;=$C$12,G352,"")</f>
        <v/>
      </c>
      <c r="D353" s="13" t="str">
        <f aca="false">IF($A353&lt;=$C$12,$C$13,"")</f>
        <v/>
      </c>
      <c r="E353" s="13" t="str">
        <f aca="false">IF($A353&lt;=$C$12,IF($C$8="ثابتة (Flat)",$C$15/$C$12,C353*$C$6/12),"")</f>
        <v/>
      </c>
      <c r="F353" s="13" t="str">
        <f aca="false">IF($A353&lt;=$C$12,D353-E353,"")</f>
        <v/>
      </c>
      <c r="G353" s="13" t="str">
        <f aca="false">IF($A353&lt;=$C$12,IF($A353=$C$12,0,ROUND(C353-F353,2)),"")</f>
        <v/>
      </c>
    </row>
    <row r="354" customFormat="false" ht="15" hidden="false" customHeight="false" outlineLevel="0" collapsed="false">
      <c r="A354" s="17" t="n">
        <v>334</v>
      </c>
      <c r="B354" s="18" t="str">
        <f aca="false">IF($A354&lt;=$C$12,EDATE($C$9,$A354-1),"")</f>
        <v/>
      </c>
      <c r="C354" s="13" t="str">
        <f aca="false">IF($A354&lt;=$C$12,G353,"")</f>
        <v/>
      </c>
      <c r="D354" s="13" t="str">
        <f aca="false">IF($A354&lt;=$C$12,$C$13,"")</f>
        <v/>
      </c>
      <c r="E354" s="13" t="str">
        <f aca="false">IF($A354&lt;=$C$12,IF($C$8="ثابتة (Flat)",$C$15/$C$12,C354*$C$6/12),"")</f>
        <v/>
      </c>
      <c r="F354" s="13" t="str">
        <f aca="false">IF($A354&lt;=$C$12,D354-E354,"")</f>
        <v/>
      </c>
      <c r="G354" s="13" t="str">
        <f aca="false">IF($A354&lt;=$C$12,IF($A354=$C$12,0,ROUND(C354-F354,2)),"")</f>
        <v/>
      </c>
    </row>
    <row r="355" customFormat="false" ht="15" hidden="false" customHeight="false" outlineLevel="0" collapsed="false">
      <c r="A355" s="17" t="n">
        <v>335</v>
      </c>
      <c r="B355" s="18" t="str">
        <f aca="false">IF($A355&lt;=$C$12,EDATE($C$9,$A355-1),"")</f>
        <v/>
      </c>
      <c r="C355" s="13" t="str">
        <f aca="false">IF($A355&lt;=$C$12,G354,"")</f>
        <v/>
      </c>
      <c r="D355" s="13" t="str">
        <f aca="false">IF($A355&lt;=$C$12,$C$13,"")</f>
        <v/>
      </c>
      <c r="E355" s="13" t="str">
        <f aca="false">IF($A355&lt;=$C$12,IF($C$8="ثابتة (Flat)",$C$15/$C$12,C355*$C$6/12),"")</f>
        <v/>
      </c>
      <c r="F355" s="13" t="str">
        <f aca="false">IF($A355&lt;=$C$12,D355-E355,"")</f>
        <v/>
      </c>
      <c r="G355" s="13" t="str">
        <f aca="false">IF($A355&lt;=$C$12,IF($A355=$C$12,0,ROUND(C355-F355,2)),"")</f>
        <v/>
      </c>
    </row>
    <row r="356" customFormat="false" ht="15" hidden="false" customHeight="false" outlineLevel="0" collapsed="false">
      <c r="A356" s="17" t="n">
        <v>336</v>
      </c>
      <c r="B356" s="18" t="str">
        <f aca="false">IF($A356&lt;=$C$12,EDATE($C$9,$A356-1),"")</f>
        <v/>
      </c>
      <c r="C356" s="13" t="str">
        <f aca="false">IF($A356&lt;=$C$12,G355,"")</f>
        <v/>
      </c>
      <c r="D356" s="13" t="str">
        <f aca="false">IF($A356&lt;=$C$12,$C$13,"")</f>
        <v/>
      </c>
      <c r="E356" s="13" t="str">
        <f aca="false">IF($A356&lt;=$C$12,IF($C$8="ثابتة (Flat)",$C$15/$C$12,C356*$C$6/12),"")</f>
        <v/>
      </c>
      <c r="F356" s="13" t="str">
        <f aca="false">IF($A356&lt;=$C$12,D356-E356,"")</f>
        <v/>
      </c>
      <c r="G356" s="13" t="str">
        <f aca="false">IF($A356&lt;=$C$12,IF($A356=$C$12,0,ROUND(C356-F356,2)),"")</f>
        <v/>
      </c>
    </row>
    <row r="357" customFormat="false" ht="15" hidden="false" customHeight="false" outlineLevel="0" collapsed="false">
      <c r="A357" s="17" t="n">
        <v>337</v>
      </c>
      <c r="B357" s="18" t="str">
        <f aca="false">IF($A357&lt;=$C$12,EDATE($C$9,$A357-1),"")</f>
        <v/>
      </c>
      <c r="C357" s="13" t="str">
        <f aca="false">IF($A357&lt;=$C$12,G356,"")</f>
        <v/>
      </c>
      <c r="D357" s="13" t="str">
        <f aca="false">IF($A357&lt;=$C$12,$C$13,"")</f>
        <v/>
      </c>
      <c r="E357" s="13" t="str">
        <f aca="false">IF($A357&lt;=$C$12,IF($C$8="ثابتة (Flat)",$C$15/$C$12,C357*$C$6/12),"")</f>
        <v/>
      </c>
      <c r="F357" s="13" t="str">
        <f aca="false">IF($A357&lt;=$C$12,D357-E357,"")</f>
        <v/>
      </c>
      <c r="G357" s="13" t="str">
        <f aca="false">IF($A357&lt;=$C$12,IF($A357=$C$12,0,ROUND(C357-F357,2)),"")</f>
        <v/>
      </c>
    </row>
    <row r="358" customFormat="false" ht="15" hidden="false" customHeight="false" outlineLevel="0" collapsed="false">
      <c r="A358" s="17" t="n">
        <v>338</v>
      </c>
      <c r="B358" s="18" t="str">
        <f aca="false">IF($A358&lt;=$C$12,EDATE($C$9,$A358-1),"")</f>
        <v/>
      </c>
      <c r="C358" s="13" t="str">
        <f aca="false">IF($A358&lt;=$C$12,G357,"")</f>
        <v/>
      </c>
      <c r="D358" s="13" t="str">
        <f aca="false">IF($A358&lt;=$C$12,$C$13,"")</f>
        <v/>
      </c>
      <c r="E358" s="13" t="str">
        <f aca="false">IF($A358&lt;=$C$12,IF($C$8="ثابتة (Flat)",$C$15/$C$12,C358*$C$6/12),"")</f>
        <v/>
      </c>
      <c r="F358" s="13" t="str">
        <f aca="false">IF($A358&lt;=$C$12,D358-E358,"")</f>
        <v/>
      </c>
      <c r="G358" s="13" t="str">
        <f aca="false">IF($A358&lt;=$C$12,IF($A358=$C$12,0,ROUND(C358-F358,2)),"")</f>
        <v/>
      </c>
    </row>
    <row r="359" customFormat="false" ht="15" hidden="false" customHeight="false" outlineLevel="0" collapsed="false">
      <c r="A359" s="17" t="n">
        <v>339</v>
      </c>
      <c r="B359" s="18" t="str">
        <f aca="false">IF($A359&lt;=$C$12,EDATE($C$9,$A359-1),"")</f>
        <v/>
      </c>
      <c r="C359" s="13" t="str">
        <f aca="false">IF($A359&lt;=$C$12,G358,"")</f>
        <v/>
      </c>
      <c r="D359" s="13" t="str">
        <f aca="false">IF($A359&lt;=$C$12,$C$13,"")</f>
        <v/>
      </c>
      <c r="E359" s="13" t="str">
        <f aca="false">IF($A359&lt;=$C$12,IF($C$8="ثابتة (Flat)",$C$15/$C$12,C359*$C$6/12),"")</f>
        <v/>
      </c>
      <c r="F359" s="13" t="str">
        <f aca="false">IF($A359&lt;=$C$12,D359-E359,"")</f>
        <v/>
      </c>
      <c r="G359" s="13" t="str">
        <f aca="false">IF($A359&lt;=$C$12,IF($A359=$C$12,0,ROUND(C359-F359,2)),"")</f>
        <v/>
      </c>
    </row>
    <row r="360" customFormat="false" ht="15" hidden="false" customHeight="false" outlineLevel="0" collapsed="false">
      <c r="A360" s="17" t="n">
        <v>340</v>
      </c>
      <c r="B360" s="18" t="str">
        <f aca="false">IF($A360&lt;=$C$12,EDATE($C$9,$A360-1),"")</f>
        <v/>
      </c>
      <c r="C360" s="13" t="str">
        <f aca="false">IF($A360&lt;=$C$12,G359,"")</f>
        <v/>
      </c>
      <c r="D360" s="13" t="str">
        <f aca="false">IF($A360&lt;=$C$12,$C$13,"")</f>
        <v/>
      </c>
      <c r="E360" s="13" t="str">
        <f aca="false">IF($A360&lt;=$C$12,IF($C$8="ثابتة (Flat)",$C$15/$C$12,C360*$C$6/12),"")</f>
        <v/>
      </c>
      <c r="F360" s="13" t="str">
        <f aca="false">IF($A360&lt;=$C$12,D360-E360,"")</f>
        <v/>
      </c>
      <c r="G360" s="13" t="str">
        <f aca="false">IF($A360&lt;=$C$12,IF($A360=$C$12,0,ROUND(C360-F360,2)),"")</f>
        <v/>
      </c>
    </row>
    <row r="361" customFormat="false" ht="15" hidden="false" customHeight="false" outlineLevel="0" collapsed="false">
      <c r="A361" s="17" t="n">
        <v>341</v>
      </c>
      <c r="B361" s="18" t="str">
        <f aca="false">IF($A361&lt;=$C$12,EDATE($C$9,$A361-1),"")</f>
        <v/>
      </c>
      <c r="C361" s="13" t="str">
        <f aca="false">IF($A361&lt;=$C$12,G360,"")</f>
        <v/>
      </c>
      <c r="D361" s="13" t="str">
        <f aca="false">IF($A361&lt;=$C$12,$C$13,"")</f>
        <v/>
      </c>
      <c r="E361" s="13" t="str">
        <f aca="false">IF($A361&lt;=$C$12,IF($C$8="ثابتة (Flat)",$C$15/$C$12,C361*$C$6/12),"")</f>
        <v/>
      </c>
      <c r="F361" s="13" t="str">
        <f aca="false">IF($A361&lt;=$C$12,D361-E361,"")</f>
        <v/>
      </c>
      <c r="G361" s="13" t="str">
        <f aca="false">IF($A361&lt;=$C$12,IF($A361=$C$12,0,ROUND(C361-F361,2)),"")</f>
        <v/>
      </c>
    </row>
    <row r="362" customFormat="false" ht="15" hidden="false" customHeight="false" outlineLevel="0" collapsed="false">
      <c r="A362" s="17" t="n">
        <v>342</v>
      </c>
      <c r="B362" s="18" t="str">
        <f aca="false">IF($A362&lt;=$C$12,EDATE($C$9,$A362-1),"")</f>
        <v/>
      </c>
      <c r="C362" s="13" t="str">
        <f aca="false">IF($A362&lt;=$C$12,G361,"")</f>
        <v/>
      </c>
      <c r="D362" s="13" t="str">
        <f aca="false">IF($A362&lt;=$C$12,$C$13,"")</f>
        <v/>
      </c>
      <c r="E362" s="13" t="str">
        <f aca="false">IF($A362&lt;=$C$12,IF($C$8="ثابتة (Flat)",$C$15/$C$12,C362*$C$6/12),"")</f>
        <v/>
      </c>
      <c r="F362" s="13" t="str">
        <f aca="false">IF($A362&lt;=$C$12,D362-E362,"")</f>
        <v/>
      </c>
      <c r="G362" s="13" t="str">
        <f aca="false">IF($A362&lt;=$C$12,IF($A362=$C$12,0,ROUND(C362-F362,2)),"")</f>
        <v/>
      </c>
    </row>
    <row r="363" customFormat="false" ht="15" hidden="false" customHeight="false" outlineLevel="0" collapsed="false">
      <c r="A363" s="17" t="n">
        <v>343</v>
      </c>
      <c r="B363" s="18" t="str">
        <f aca="false">IF($A363&lt;=$C$12,EDATE($C$9,$A363-1),"")</f>
        <v/>
      </c>
      <c r="C363" s="13" t="str">
        <f aca="false">IF($A363&lt;=$C$12,G362,"")</f>
        <v/>
      </c>
      <c r="D363" s="13" t="str">
        <f aca="false">IF($A363&lt;=$C$12,$C$13,"")</f>
        <v/>
      </c>
      <c r="E363" s="13" t="str">
        <f aca="false">IF($A363&lt;=$C$12,IF($C$8="ثابتة (Flat)",$C$15/$C$12,C363*$C$6/12),"")</f>
        <v/>
      </c>
      <c r="F363" s="13" t="str">
        <f aca="false">IF($A363&lt;=$C$12,D363-E363,"")</f>
        <v/>
      </c>
      <c r="G363" s="13" t="str">
        <f aca="false">IF($A363&lt;=$C$12,IF($A363=$C$12,0,ROUND(C363-F363,2)),"")</f>
        <v/>
      </c>
    </row>
    <row r="364" customFormat="false" ht="15" hidden="false" customHeight="false" outlineLevel="0" collapsed="false">
      <c r="A364" s="17" t="n">
        <v>344</v>
      </c>
      <c r="B364" s="18" t="str">
        <f aca="false">IF($A364&lt;=$C$12,EDATE($C$9,$A364-1),"")</f>
        <v/>
      </c>
      <c r="C364" s="13" t="str">
        <f aca="false">IF($A364&lt;=$C$12,G363,"")</f>
        <v/>
      </c>
      <c r="D364" s="13" t="str">
        <f aca="false">IF($A364&lt;=$C$12,$C$13,"")</f>
        <v/>
      </c>
      <c r="E364" s="13" t="str">
        <f aca="false">IF($A364&lt;=$C$12,IF($C$8="ثابتة (Flat)",$C$15/$C$12,C364*$C$6/12),"")</f>
        <v/>
      </c>
      <c r="F364" s="13" t="str">
        <f aca="false">IF($A364&lt;=$C$12,D364-E364,"")</f>
        <v/>
      </c>
      <c r="G364" s="13" t="str">
        <f aca="false">IF($A364&lt;=$C$12,IF($A364=$C$12,0,ROUND(C364-F364,2)),"")</f>
        <v/>
      </c>
    </row>
    <row r="365" customFormat="false" ht="15" hidden="false" customHeight="false" outlineLevel="0" collapsed="false">
      <c r="A365" s="17" t="n">
        <v>345</v>
      </c>
      <c r="B365" s="18" t="str">
        <f aca="false">IF($A365&lt;=$C$12,EDATE($C$9,$A365-1),"")</f>
        <v/>
      </c>
      <c r="C365" s="13" t="str">
        <f aca="false">IF($A365&lt;=$C$12,G364,"")</f>
        <v/>
      </c>
      <c r="D365" s="13" t="str">
        <f aca="false">IF($A365&lt;=$C$12,$C$13,"")</f>
        <v/>
      </c>
      <c r="E365" s="13" t="str">
        <f aca="false">IF($A365&lt;=$C$12,IF($C$8="ثابتة (Flat)",$C$15/$C$12,C365*$C$6/12),"")</f>
        <v/>
      </c>
      <c r="F365" s="13" t="str">
        <f aca="false">IF($A365&lt;=$C$12,D365-E365,"")</f>
        <v/>
      </c>
      <c r="G365" s="13" t="str">
        <f aca="false">IF($A365&lt;=$C$12,IF($A365=$C$12,0,ROUND(C365-F365,2)),"")</f>
        <v/>
      </c>
    </row>
    <row r="366" customFormat="false" ht="15" hidden="false" customHeight="false" outlineLevel="0" collapsed="false">
      <c r="A366" s="17" t="n">
        <v>346</v>
      </c>
      <c r="B366" s="18" t="str">
        <f aca="false">IF($A366&lt;=$C$12,EDATE($C$9,$A366-1),"")</f>
        <v/>
      </c>
      <c r="C366" s="13" t="str">
        <f aca="false">IF($A366&lt;=$C$12,G365,"")</f>
        <v/>
      </c>
      <c r="D366" s="13" t="str">
        <f aca="false">IF($A366&lt;=$C$12,$C$13,"")</f>
        <v/>
      </c>
      <c r="E366" s="13" t="str">
        <f aca="false">IF($A366&lt;=$C$12,IF($C$8="ثابتة (Flat)",$C$15/$C$12,C366*$C$6/12),"")</f>
        <v/>
      </c>
      <c r="F366" s="13" t="str">
        <f aca="false">IF($A366&lt;=$C$12,D366-E366,"")</f>
        <v/>
      </c>
      <c r="G366" s="13" t="str">
        <f aca="false">IF($A366&lt;=$C$12,IF($A366=$C$12,0,ROUND(C366-F366,2)),"")</f>
        <v/>
      </c>
    </row>
    <row r="367" customFormat="false" ht="15" hidden="false" customHeight="false" outlineLevel="0" collapsed="false">
      <c r="A367" s="17" t="n">
        <v>347</v>
      </c>
      <c r="B367" s="18" t="str">
        <f aca="false">IF($A367&lt;=$C$12,EDATE($C$9,$A367-1),"")</f>
        <v/>
      </c>
      <c r="C367" s="13" t="str">
        <f aca="false">IF($A367&lt;=$C$12,G366,"")</f>
        <v/>
      </c>
      <c r="D367" s="13" t="str">
        <f aca="false">IF($A367&lt;=$C$12,$C$13,"")</f>
        <v/>
      </c>
      <c r="E367" s="13" t="str">
        <f aca="false">IF($A367&lt;=$C$12,IF($C$8="ثابتة (Flat)",$C$15/$C$12,C367*$C$6/12),"")</f>
        <v/>
      </c>
      <c r="F367" s="13" t="str">
        <f aca="false">IF($A367&lt;=$C$12,D367-E367,"")</f>
        <v/>
      </c>
      <c r="G367" s="13" t="str">
        <f aca="false">IF($A367&lt;=$C$12,IF($A367=$C$12,0,ROUND(C367-F367,2)),"")</f>
        <v/>
      </c>
    </row>
    <row r="368" customFormat="false" ht="15" hidden="false" customHeight="false" outlineLevel="0" collapsed="false">
      <c r="A368" s="17" t="n">
        <v>348</v>
      </c>
      <c r="B368" s="18" t="str">
        <f aca="false">IF($A368&lt;=$C$12,EDATE($C$9,$A368-1),"")</f>
        <v/>
      </c>
      <c r="C368" s="13" t="str">
        <f aca="false">IF($A368&lt;=$C$12,G367,"")</f>
        <v/>
      </c>
      <c r="D368" s="13" t="str">
        <f aca="false">IF($A368&lt;=$C$12,$C$13,"")</f>
        <v/>
      </c>
      <c r="E368" s="13" t="str">
        <f aca="false">IF($A368&lt;=$C$12,IF($C$8="ثابتة (Flat)",$C$15/$C$12,C368*$C$6/12),"")</f>
        <v/>
      </c>
      <c r="F368" s="13" t="str">
        <f aca="false">IF($A368&lt;=$C$12,D368-E368,"")</f>
        <v/>
      </c>
      <c r="G368" s="13" t="str">
        <f aca="false">IF($A368&lt;=$C$12,IF($A368=$C$12,0,ROUND(C368-F368,2)),"")</f>
        <v/>
      </c>
    </row>
    <row r="369" customFormat="false" ht="15" hidden="false" customHeight="false" outlineLevel="0" collapsed="false">
      <c r="A369" s="17" t="n">
        <v>349</v>
      </c>
      <c r="B369" s="18" t="str">
        <f aca="false">IF($A369&lt;=$C$12,EDATE($C$9,$A369-1),"")</f>
        <v/>
      </c>
      <c r="C369" s="13" t="str">
        <f aca="false">IF($A369&lt;=$C$12,G368,"")</f>
        <v/>
      </c>
      <c r="D369" s="13" t="str">
        <f aca="false">IF($A369&lt;=$C$12,$C$13,"")</f>
        <v/>
      </c>
      <c r="E369" s="13" t="str">
        <f aca="false">IF($A369&lt;=$C$12,IF($C$8="ثابتة (Flat)",$C$15/$C$12,C369*$C$6/12),"")</f>
        <v/>
      </c>
      <c r="F369" s="13" t="str">
        <f aca="false">IF($A369&lt;=$C$12,D369-E369,"")</f>
        <v/>
      </c>
      <c r="G369" s="13" t="str">
        <f aca="false">IF($A369&lt;=$C$12,IF($A369=$C$12,0,ROUND(C369-F369,2)),"")</f>
        <v/>
      </c>
    </row>
    <row r="370" customFormat="false" ht="15" hidden="false" customHeight="false" outlineLevel="0" collapsed="false">
      <c r="A370" s="17" t="n">
        <v>350</v>
      </c>
      <c r="B370" s="18" t="str">
        <f aca="false">IF($A370&lt;=$C$12,EDATE($C$9,$A370-1),"")</f>
        <v/>
      </c>
      <c r="C370" s="13" t="str">
        <f aca="false">IF($A370&lt;=$C$12,G369,"")</f>
        <v/>
      </c>
      <c r="D370" s="13" t="str">
        <f aca="false">IF($A370&lt;=$C$12,$C$13,"")</f>
        <v/>
      </c>
      <c r="E370" s="13" t="str">
        <f aca="false">IF($A370&lt;=$C$12,IF($C$8="ثابتة (Flat)",$C$15/$C$12,C370*$C$6/12),"")</f>
        <v/>
      </c>
      <c r="F370" s="13" t="str">
        <f aca="false">IF($A370&lt;=$C$12,D370-E370,"")</f>
        <v/>
      </c>
      <c r="G370" s="13" t="str">
        <f aca="false">IF($A370&lt;=$C$12,IF($A370=$C$12,0,ROUND(C370-F370,2)),"")</f>
        <v/>
      </c>
    </row>
    <row r="371" customFormat="false" ht="15" hidden="false" customHeight="false" outlineLevel="0" collapsed="false">
      <c r="A371" s="17" t="n">
        <v>351</v>
      </c>
      <c r="B371" s="18" t="str">
        <f aca="false">IF($A371&lt;=$C$12,EDATE($C$9,$A371-1),"")</f>
        <v/>
      </c>
      <c r="C371" s="13" t="str">
        <f aca="false">IF($A371&lt;=$C$12,G370,"")</f>
        <v/>
      </c>
      <c r="D371" s="13" t="str">
        <f aca="false">IF($A371&lt;=$C$12,$C$13,"")</f>
        <v/>
      </c>
      <c r="E371" s="13" t="str">
        <f aca="false">IF($A371&lt;=$C$12,IF($C$8="ثابتة (Flat)",$C$15/$C$12,C371*$C$6/12),"")</f>
        <v/>
      </c>
      <c r="F371" s="13" t="str">
        <f aca="false">IF($A371&lt;=$C$12,D371-E371,"")</f>
        <v/>
      </c>
      <c r="G371" s="13" t="str">
        <f aca="false">IF($A371&lt;=$C$12,IF($A371=$C$12,0,ROUND(C371-F371,2)),"")</f>
        <v/>
      </c>
    </row>
    <row r="372" customFormat="false" ht="15" hidden="false" customHeight="false" outlineLevel="0" collapsed="false">
      <c r="A372" s="17" t="n">
        <v>352</v>
      </c>
      <c r="B372" s="18" t="str">
        <f aca="false">IF($A372&lt;=$C$12,EDATE($C$9,$A372-1),"")</f>
        <v/>
      </c>
      <c r="C372" s="13" t="str">
        <f aca="false">IF($A372&lt;=$C$12,G371,"")</f>
        <v/>
      </c>
      <c r="D372" s="13" t="str">
        <f aca="false">IF($A372&lt;=$C$12,$C$13,"")</f>
        <v/>
      </c>
      <c r="E372" s="13" t="str">
        <f aca="false">IF($A372&lt;=$C$12,IF($C$8="ثابتة (Flat)",$C$15/$C$12,C372*$C$6/12),"")</f>
        <v/>
      </c>
      <c r="F372" s="13" t="str">
        <f aca="false">IF($A372&lt;=$C$12,D372-E372,"")</f>
        <v/>
      </c>
      <c r="G372" s="13" t="str">
        <f aca="false">IF($A372&lt;=$C$12,IF($A372=$C$12,0,ROUND(C372-F372,2)),"")</f>
        <v/>
      </c>
    </row>
    <row r="373" customFormat="false" ht="15" hidden="false" customHeight="false" outlineLevel="0" collapsed="false">
      <c r="A373" s="17" t="n">
        <v>353</v>
      </c>
      <c r="B373" s="18" t="str">
        <f aca="false">IF($A373&lt;=$C$12,EDATE($C$9,$A373-1),"")</f>
        <v/>
      </c>
      <c r="C373" s="13" t="str">
        <f aca="false">IF($A373&lt;=$C$12,G372,"")</f>
        <v/>
      </c>
      <c r="D373" s="13" t="str">
        <f aca="false">IF($A373&lt;=$C$12,$C$13,"")</f>
        <v/>
      </c>
      <c r="E373" s="13" t="str">
        <f aca="false">IF($A373&lt;=$C$12,IF($C$8="ثابتة (Flat)",$C$15/$C$12,C373*$C$6/12),"")</f>
        <v/>
      </c>
      <c r="F373" s="13" t="str">
        <f aca="false">IF($A373&lt;=$C$12,D373-E373,"")</f>
        <v/>
      </c>
      <c r="G373" s="13" t="str">
        <f aca="false">IF($A373&lt;=$C$12,IF($A373=$C$12,0,ROUND(C373-F373,2)),"")</f>
        <v/>
      </c>
    </row>
    <row r="374" customFormat="false" ht="15" hidden="false" customHeight="false" outlineLevel="0" collapsed="false">
      <c r="A374" s="17" t="n">
        <v>354</v>
      </c>
      <c r="B374" s="18" t="str">
        <f aca="false">IF($A374&lt;=$C$12,EDATE($C$9,$A374-1),"")</f>
        <v/>
      </c>
      <c r="C374" s="13" t="str">
        <f aca="false">IF($A374&lt;=$C$12,G373,"")</f>
        <v/>
      </c>
      <c r="D374" s="13" t="str">
        <f aca="false">IF($A374&lt;=$C$12,$C$13,"")</f>
        <v/>
      </c>
      <c r="E374" s="13" t="str">
        <f aca="false">IF($A374&lt;=$C$12,IF($C$8="ثابتة (Flat)",$C$15/$C$12,C374*$C$6/12),"")</f>
        <v/>
      </c>
      <c r="F374" s="13" t="str">
        <f aca="false">IF($A374&lt;=$C$12,D374-E374,"")</f>
        <v/>
      </c>
      <c r="G374" s="13" t="str">
        <f aca="false">IF($A374&lt;=$C$12,IF($A374=$C$12,0,ROUND(C374-F374,2)),"")</f>
        <v/>
      </c>
    </row>
    <row r="375" customFormat="false" ht="15" hidden="false" customHeight="false" outlineLevel="0" collapsed="false">
      <c r="A375" s="17" t="n">
        <v>355</v>
      </c>
      <c r="B375" s="18" t="str">
        <f aca="false">IF($A375&lt;=$C$12,EDATE($C$9,$A375-1),"")</f>
        <v/>
      </c>
      <c r="C375" s="13" t="str">
        <f aca="false">IF($A375&lt;=$C$12,G374,"")</f>
        <v/>
      </c>
      <c r="D375" s="13" t="str">
        <f aca="false">IF($A375&lt;=$C$12,$C$13,"")</f>
        <v/>
      </c>
      <c r="E375" s="13" t="str">
        <f aca="false">IF($A375&lt;=$C$12,IF($C$8="ثابتة (Flat)",$C$15/$C$12,C375*$C$6/12),"")</f>
        <v/>
      </c>
      <c r="F375" s="13" t="str">
        <f aca="false">IF($A375&lt;=$C$12,D375-E375,"")</f>
        <v/>
      </c>
      <c r="G375" s="13" t="str">
        <f aca="false">IF($A375&lt;=$C$12,IF($A375=$C$12,0,ROUND(C375-F375,2)),"")</f>
        <v/>
      </c>
    </row>
    <row r="376" customFormat="false" ht="15" hidden="false" customHeight="false" outlineLevel="0" collapsed="false">
      <c r="A376" s="17" t="n">
        <v>356</v>
      </c>
      <c r="B376" s="18" t="str">
        <f aca="false">IF($A376&lt;=$C$12,EDATE($C$9,$A376-1),"")</f>
        <v/>
      </c>
      <c r="C376" s="13" t="str">
        <f aca="false">IF($A376&lt;=$C$12,G375,"")</f>
        <v/>
      </c>
      <c r="D376" s="13" t="str">
        <f aca="false">IF($A376&lt;=$C$12,$C$13,"")</f>
        <v/>
      </c>
      <c r="E376" s="13" t="str">
        <f aca="false">IF($A376&lt;=$C$12,IF($C$8="ثابتة (Flat)",$C$15/$C$12,C376*$C$6/12),"")</f>
        <v/>
      </c>
      <c r="F376" s="13" t="str">
        <f aca="false">IF($A376&lt;=$C$12,D376-E376,"")</f>
        <v/>
      </c>
      <c r="G376" s="13" t="str">
        <f aca="false">IF($A376&lt;=$C$12,IF($A376=$C$12,0,ROUND(C376-F376,2)),"")</f>
        <v/>
      </c>
    </row>
    <row r="377" customFormat="false" ht="15" hidden="false" customHeight="false" outlineLevel="0" collapsed="false">
      <c r="A377" s="17" t="n">
        <v>357</v>
      </c>
      <c r="B377" s="18" t="str">
        <f aca="false">IF($A377&lt;=$C$12,EDATE($C$9,$A377-1),"")</f>
        <v/>
      </c>
      <c r="C377" s="13" t="str">
        <f aca="false">IF($A377&lt;=$C$12,G376,"")</f>
        <v/>
      </c>
      <c r="D377" s="13" t="str">
        <f aca="false">IF($A377&lt;=$C$12,$C$13,"")</f>
        <v/>
      </c>
      <c r="E377" s="13" t="str">
        <f aca="false">IF($A377&lt;=$C$12,IF($C$8="ثابتة (Flat)",$C$15/$C$12,C377*$C$6/12),"")</f>
        <v/>
      </c>
      <c r="F377" s="13" t="str">
        <f aca="false">IF($A377&lt;=$C$12,D377-E377,"")</f>
        <v/>
      </c>
      <c r="G377" s="13" t="str">
        <f aca="false">IF($A377&lt;=$C$12,IF($A377=$C$12,0,ROUND(C377-F377,2)),"")</f>
        <v/>
      </c>
    </row>
    <row r="378" customFormat="false" ht="15" hidden="false" customHeight="false" outlineLevel="0" collapsed="false">
      <c r="A378" s="17" t="n">
        <v>358</v>
      </c>
      <c r="B378" s="18" t="str">
        <f aca="false">IF($A378&lt;=$C$12,EDATE($C$9,$A378-1),"")</f>
        <v/>
      </c>
      <c r="C378" s="13" t="str">
        <f aca="false">IF($A378&lt;=$C$12,G377,"")</f>
        <v/>
      </c>
      <c r="D378" s="13" t="str">
        <f aca="false">IF($A378&lt;=$C$12,$C$13,"")</f>
        <v/>
      </c>
      <c r="E378" s="13" t="str">
        <f aca="false">IF($A378&lt;=$C$12,IF($C$8="ثابتة (Flat)",$C$15/$C$12,C378*$C$6/12),"")</f>
        <v/>
      </c>
      <c r="F378" s="13" t="str">
        <f aca="false">IF($A378&lt;=$C$12,D378-E378,"")</f>
        <v/>
      </c>
      <c r="G378" s="13" t="str">
        <f aca="false">IF($A378&lt;=$C$12,IF($A378=$C$12,0,ROUND(C378-F378,2)),"")</f>
        <v/>
      </c>
    </row>
    <row r="379" customFormat="false" ht="15" hidden="false" customHeight="false" outlineLevel="0" collapsed="false">
      <c r="A379" s="17" t="n">
        <v>359</v>
      </c>
      <c r="B379" s="18" t="str">
        <f aca="false">IF($A379&lt;=$C$12,EDATE($C$9,$A379-1),"")</f>
        <v/>
      </c>
      <c r="C379" s="13" t="str">
        <f aca="false">IF($A379&lt;=$C$12,G378,"")</f>
        <v/>
      </c>
      <c r="D379" s="13" t="str">
        <f aca="false">IF($A379&lt;=$C$12,$C$13,"")</f>
        <v/>
      </c>
      <c r="E379" s="13" t="str">
        <f aca="false">IF($A379&lt;=$C$12,IF($C$8="ثابتة (Flat)",$C$15/$C$12,C379*$C$6/12),"")</f>
        <v/>
      </c>
      <c r="F379" s="13" t="str">
        <f aca="false">IF($A379&lt;=$C$12,D379-E379,"")</f>
        <v/>
      </c>
      <c r="G379" s="13" t="str">
        <f aca="false">IF($A379&lt;=$C$12,IF($A379=$C$12,0,ROUND(C379-F379,2)),"")</f>
        <v/>
      </c>
    </row>
    <row r="380" customFormat="false" ht="15" hidden="false" customHeight="false" outlineLevel="0" collapsed="false">
      <c r="A380" s="17" t="n">
        <v>360</v>
      </c>
      <c r="B380" s="18" t="str">
        <f aca="false">IF($A380&lt;=$C$12,EDATE($C$9,$A380-1),"")</f>
        <v/>
      </c>
      <c r="C380" s="13" t="str">
        <f aca="false">IF($A380&lt;=$C$12,G379,"")</f>
        <v/>
      </c>
      <c r="D380" s="13" t="str">
        <f aca="false">IF($A380&lt;=$C$12,$C$13,"")</f>
        <v/>
      </c>
      <c r="E380" s="13" t="str">
        <f aca="false">IF($A380&lt;=$C$12,IF($C$8="ثابتة (Flat)",$C$15/$C$12,C380*$C$6/12),"")</f>
        <v/>
      </c>
      <c r="F380" s="13" t="str">
        <f aca="false">IF($A380&lt;=$C$12,D380-E380,"")</f>
        <v/>
      </c>
      <c r="G380" s="13" t="str">
        <f aca="false">IF($A380&lt;=$C$12,IF($A380=$C$12,0,ROUND(C380-F380,2)),"")</f>
        <v/>
      </c>
    </row>
  </sheetData>
  <sheetProtection sheet="true" formatCells="false" formatColumns="false" formatRows="false" sort="false" autoFilter="false"/>
  <mergeCells count="16">
    <mergeCell ref="A1:G1"/>
    <mergeCell ref="A2:G2"/>
    <mergeCell ref="A4:D4"/>
    <mergeCell ref="A5:B5"/>
    <mergeCell ref="A6:B6"/>
    <mergeCell ref="A7:B7"/>
    <mergeCell ref="A8:B8"/>
    <mergeCell ref="A9:B9"/>
    <mergeCell ref="A11:D11"/>
    <mergeCell ref="A12:B12"/>
    <mergeCell ref="A13:B13"/>
    <mergeCell ref="A14:B14"/>
    <mergeCell ref="A15:B15"/>
    <mergeCell ref="A16:B16"/>
    <mergeCell ref="A17:G17"/>
    <mergeCell ref="A19:G19"/>
  </mergeCells>
  <dataValidations count="5">
    <dataValidation allowBlank="true" error="اختر قيمة من القائمة" errorStyle="stop" errorTitle="Sheetaky" operator="between" showDropDown="false" showErrorMessage="true" showInputMessage="false" sqref="C8" type="list">
      <formula1>"متناقصة,ثابتة (Flat)"</formula1>
      <formula2>0</formula2>
    </dataValidation>
    <dataValidation allowBlank="true" error="أدخل رقمًا بين 0.5 و 30" errorStyle="stop" errorTitle="Sheetaky" operator="between" showDropDown="false" showErrorMessage="true" showInputMessage="false" sqref="C7" type="decimal">
      <formula1>0.5</formula1>
      <formula2>30</formula2>
    </dataValidation>
    <dataValidation allowBlank="true" error="أدخل رقمًا بين 0 و 1" errorStyle="stop" errorTitle="Sheetaky" operator="between" showDropDown="false" showErrorMessage="true" showInputMessage="false" sqref="C6" type="decimal">
      <formula1>0</formula1>
      <formula2>1</formula2>
    </dataValidation>
    <dataValidation allowBlank="true" error="أدخل رقمًا بين 1 و 1000000000000.0" errorStyle="stop" errorTitle="Sheetaky" operator="between" showDropDown="false" showErrorMessage="true" showInputMessage="false" sqref="C5" type="decimal">
      <formula1>1</formula1>
      <formula2>1000000000000</formula2>
    </dataValidation>
    <dataValidation allowBlank="true" error="أدخل تاريخًا صحيحًا" errorStyle="stop" errorTitle="Sheetaky" operator="greaterThan" showDropDown="false" showErrorMessage="true" showInputMessage="false" sqref="C9" type="date">
      <formula1>1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2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2"/>
  </cols>
  <sheetData>
    <row r="1" customFormat="false" ht="36" hidden="false" customHeight="true" outlineLevel="0" collapsed="false">
      <c r="A1" s="1" t="s">
        <v>25</v>
      </c>
      <c r="B1" s="1"/>
    </row>
    <row r="2" customFormat="false" ht="18" hidden="false" customHeight="true" outlineLevel="0" collapsed="false">
      <c r="A2" s="2" t="s">
        <v>26</v>
      </c>
      <c r="B2" s="2"/>
    </row>
    <row r="4" customFormat="false" ht="21.75" hidden="false" customHeight="true" outlineLevel="0" collapsed="false">
      <c r="A4" s="3" t="s">
        <v>27</v>
      </c>
      <c r="B4" s="3"/>
    </row>
    <row r="5" customFormat="false" ht="45" hidden="false" customHeight="true" outlineLevel="0" collapsed="false">
      <c r="A5" s="19" t="s">
        <v>28</v>
      </c>
      <c r="B5" s="19"/>
    </row>
    <row r="7" customFormat="false" ht="21.75" hidden="false" customHeight="true" outlineLevel="0" collapsed="false">
      <c r="A7" s="3" t="s">
        <v>29</v>
      </c>
      <c r="B7" s="3"/>
    </row>
    <row r="8" customFormat="false" ht="19.5" hidden="false" customHeight="true" outlineLevel="0" collapsed="false">
      <c r="A8" s="20" t="n">
        <v>1</v>
      </c>
      <c r="B8" s="21" t="s">
        <v>30</v>
      </c>
    </row>
    <row r="9" customFormat="false" ht="19.5" hidden="false" customHeight="true" outlineLevel="0" collapsed="false">
      <c r="A9" s="20" t="n">
        <v>2</v>
      </c>
      <c r="B9" s="21" t="s">
        <v>31</v>
      </c>
    </row>
    <row r="10" customFormat="false" ht="19.5" hidden="false" customHeight="true" outlineLevel="0" collapsed="false">
      <c r="A10" s="20" t="n">
        <v>3</v>
      </c>
      <c r="B10" s="21" t="s">
        <v>32</v>
      </c>
    </row>
    <row r="11" customFormat="false" ht="19.5" hidden="false" customHeight="true" outlineLevel="0" collapsed="false">
      <c r="A11" s="20" t="n">
        <v>4</v>
      </c>
      <c r="B11" s="21" t="s">
        <v>33</v>
      </c>
    </row>
    <row r="13" customFormat="false" ht="21.75" hidden="false" customHeight="true" outlineLevel="0" collapsed="false">
      <c r="A13" s="3" t="s">
        <v>34</v>
      </c>
      <c r="B13" s="3"/>
    </row>
    <row r="14" customFormat="false" ht="15" hidden="false" customHeight="false" outlineLevel="0" collapsed="false">
      <c r="A14" s="22"/>
      <c r="B14" s="21" t="s">
        <v>35</v>
      </c>
    </row>
    <row r="15" customFormat="false" ht="15" hidden="false" customHeight="false" outlineLevel="0" collapsed="false">
      <c r="A15" s="23"/>
      <c r="B15" s="21" t="s">
        <v>36</v>
      </c>
    </row>
    <row r="16" customFormat="false" ht="15" hidden="false" customHeight="false" outlineLevel="0" collapsed="false">
      <c r="A16" s="24"/>
      <c r="B16" s="21" t="s">
        <v>37</v>
      </c>
    </row>
    <row r="18" customFormat="false" ht="21.75" hidden="false" customHeight="true" outlineLevel="0" collapsed="false">
      <c r="A18" s="3" t="s">
        <v>38</v>
      </c>
      <c r="B18" s="3"/>
    </row>
    <row r="19" customFormat="false" ht="30" hidden="false" customHeight="true" outlineLevel="0" collapsed="false">
      <c r="A19" s="25" t="s">
        <v>39</v>
      </c>
      <c r="B19" s="26" t="s">
        <v>40</v>
      </c>
    </row>
    <row r="20" customFormat="false" ht="19.5" hidden="false" customHeight="true" outlineLevel="0" collapsed="false">
      <c r="A20" s="25" t="s">
        <v>39</v>
      </c>
      <c r="B20" s="26" t="s">
        <v>41</v>
      </c>
    </row>
    <row r="21" customFormat="false" ht="19.5" hidden="false" customHeight="true" outlineLevel="0" collapsed="false">
      <c r="A21" s="25" t="s">
        <v>39</v>
      </c>
      <c r="B21" s="26" t="s">
        <v>42</v>
      </c>
    </row>
    <row r="22" customFormat="false" ht="19.5" hidden="false" customHeight="true" outlineLevel="0" collapsed="false">
      <c r="A22" s="25" t="s">
        <v>39</v>
      </c>
      <c r="B22" s="26" t="s">
        <v>43</v>
      </c>
    </row>
  </sheetData>
  <sheetProtection sheet="true" formatCells="false" formatColumns="false" formatRows="false" sort="false" autoFilter="false"/>
  <mergeCells count="7">
    <mergeCell ref="A1:B1"/>
    <mergeCell ref="A2:B2"/>
    <mergeCell ref="A4:B4"/>
    <mergeCell ref="A5:B5"/>
    <mergeCell ref="A7:B7"/>
    <mergeCell ref="A13:B13"/>
    <mergeCell ref="A18:B18"/>
  </mergeCell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2026-10-22T18:52:41Z</dcterms:created>
  <dc:creator>Sheetaky.com</dc:creator>
  <dc:description/>
  <dc:language>en-US</dc:language>
  <cp:lastModifiedBy/>
  <dcterms:modified xsi:type="dcterms:W3CDTF">2026-10-22T18:52:42Z</dcterms:modified>
  <cp:revision>0</cp:revision>
  <dc:subject/>
  <dc:title>LOAN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