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Guid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00"/>
    <numFmt numFmtId="166" formatCode="0.0"/>
    <numFmt numFmtId="167" formatCode="0.0%"/>
  </numFmts>
  <fonts count="11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FFFFFF"/>
      <sz val="9"/>
    </font>
    <font>
      <name val="Arial"/>
      <b val="1"/>
      <color rgb="000F4527"/>
      <sz val="11"/>
    </font>
    <font>
      <name val="Arial"/>
      <b val="1"/>
      <color rgb="001F2A24"/>
      <sz val="10"/>
    </font>
    <font>
      <name val="Arial"/>
      <color rgb="001F4FB5"/>
      <sz val="10"/>
    </font>
    <font>
      <name val="Arial"/>
      <color rgb="005A665F"/>
      <sz val="9"/>
    </font>
    <font>
      <name val="Arial"/>
      <color rgb="001F2A24"/>
      <sz val="10"/>
    </font>
    <font>
      <name val="Arial"/>
      <b val="1"/>
      <color rgb="00FFFFFF"/>
      <sz val="10"/>
    </font>
    <font>
      <name val="Arial"/>
      <i val="1"/>
      <color rgb="005A665F"/>
      <sz val="9"/>
    </font>
    <font>
      <name val="Arial"/>
      <b val="1"/>
      <color rgb="00E8A317"/>
      <sz val="10"/>
    </font>
  </fonts>
  <fills count="8">
    <fill>
      <patternFill/>
    </fill>
    <fill>
      <patternFill patternType="gray125"/>
    </fill>
    <fill>
      <patternFill patternType="solid">
        <fgColor rgb="0017603A"/>
      </patternFill>
    </fill>
    <fill>
      <patternFill patternType="solid">
        <fgColor rgb="000F4527"/>
      </patternFill>
    </fill>
    <fill>
      <patternFill patternType="solid">
        <fgColor rgb="00EEF3EF"/>
      </patternFill>
    </fill>
    <fill>
      <patternFill patternType="solid">
        <fgColor rgb="00FFF6DD"/>
      </patternFill>
    </fill>
    <fill>
      <patternFill patternType="solid">
        <fgColor rgb="00E8F1EA"/>
      </patternFill>
    </fill>
    <fill>
      <patternFill patternType="solid">
        <fgColor rgb="00D9EAD3"/>
      </patternFill>
    </fill>
  </fills>
  <borders count="2">
    <border>
      <left/>
      <right/>
      <top/>
      <bottom/>
      <diagonal/>
    </border>
    <border>
      <left style="thin">
        <color rgb="00C9CFC9"/>
      </left>
      <right style="thin">
        <color rgb="00C9CFC9"/>
      </right>
      <top style="thin">
        <color rgb="00C9CFC9"/>
      </top>
      <bottom style="thin">
        <color rgb="00C9CFC9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 readingOrder="1"/>
    </xf>
    <xf numFmtId="0" fontId="0" fillId="2" borderId="0" pivotButton="0" quotePrefix="0" xfId="0"/>
    <xf numFmtId="0" fontId="2" fillId="3" borderId="0" applyAlignment="1" pivotButton="0" quotePrefix="0" xfId="0">
      <alignment horizontal="center" vertical="center" wrapText="1" readingOrder="1"/>
    </xf>
    <xf numFmtId="0" fontId="0" fillId="3" borderId="0" pivotButton="0" quotePrefix="0" xfId="0"/>
    <xf numFmtId="0" fontId="3" fillId="4" borderId="1" applyAlignment="1" pivotButton="0" quotePrefix="0" xfId="0">
      <alignment horizontal="left" vertical="center" wrapText="1" readingOrder="1"/>
    </xf>
    <xf numFmtId="0" fontId="0" fillId="4" borderId="1" pivotButton="0" quotePrefix="0" xfId="0"/>
    <xf numFmtId="0" fontId="4" fillId="0" borderId="1" applyAlignment="1" pivotButton="0" quotePrefix="0" xfId="0">
      <alignment horizontal="left" vertical="center" wrapText="1" readingOrder="1"/>
    </xf>
    <xf numFmtId="0" fontId="5" fillId="5" borderId="1" applyAlignment="1" applyProtection="1" pivotButton="0" quotePrefix="0" xfId="0">
      <alignment horizontal="center" vertical="center" wrapText="1" readingOrder="1"/>
      <protection locked="0" hidden="0"/>
    </xf>
    <xf numFmtId="164" fontId="5" fillId="5" borderId="1" applyAlignment="1" applyProtection="1" pivotButton="0" quotePrefix="0" xfId="0">
      <alignment horizontal="center" vertical="center" wrapText="1" readingOrder="1"/>
      <protection locked="0" hidden="0"/>
    </xf>
    <xf numFmtId="3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6" fillId="0" borderId="1" applyAlignment="1" pivotButton="0" quotePrefix="0" xfId="0">
      <alignment horizontal="center" vertical="center" wrapText="1" readingOrder="1"/>
    </xf>
    <xf numFmtId="4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4" fillId="6" borderId="1" applyAlignment="1" pivotButton="0" quotePrefix="0" xfId="0">
      <alignment horizontal="center" vertical="center" wrapText="1" readingOrder="1"/>
    </xf>
    <xf numFmtId="3" fontId="7" fillId="6" borderId="1" applyAlignment="1" pivotButton="0" quotePrefix="0" xfId="0">
      <alignment horizontal="center" vertical="center" wrapText="1" readingOrder="1"/>
    </xf>
    <xf numFmtId="165" fontId="4" fillId="6" borderId="1" applyAlignment="1" pivotButton="0" quotePrefix="0" xfId="0">
      <alignment horizontal="center" vertical="center" wrapText="1" readingOrder="1"/>
    </xf>
    <xf numFmtId="166" fontId="7" fillId="6" borderId="1" applyAlignment="1" pivotButton="0" quotePrefix="0" xfId="0">
      <alignment horizontal="center" vertical="center" wrapText="1" readingOrder="1"/>
    </xf>
    <xf numFmtId="165" fontId="7" fillId="6" borderId="1" applyAlignment="1" pivotButton="0" quotePrefix="0" xfId="0">
      <alignment horizontal="center" vertical="center" wrapText="1" readingOrder="1"/>
    </xf>
    <xf numFmtId="167" fontId="4" fillId="6" borderId="1" applyAlignment="1" pivotButton="0" quotePrefix="0" xfId="0">
      <alignment horizontal="center" vertical="center" wrapText="1" readingOrder="1"/>
    </xf>
    <xf numFmtId="4" fontId="4" fillId="7" borderId="1" applyAlignment="1" pivotButton="0" quotePrefix="0" xfId="0">
      <alignment horizontal="center" vertical="center" wrapText="1" readingOrder="1"/>
    </xf>
    <xf numFmtId="0" fontId="8" fillId="2" borderId="1" applyAlignment="1" pivotButton="0" quotePrefix="0" xfId="0">
      <alignment horizontal="center" vertical="center" wrapText="1" readingOrder="1"/>
    </xf>
    <xf numFmtId="0" fontId="5" fillId="5" borderId="1" applyAlignment="1" applyProtection="1" pivotButton="0" quotePrefix="0" xfId="0">
      <alignment horizontal="left" vertical="center" wrapText="1" readingOrder="1"/>
      <protection locked="0" hidden="0"/>
    </xf>
    <xf numFmtId="166" fontId="5" fillId="5" borderId="1" applyAlignment="1" applyProtection="1" pivotButton="0" quotePrefix="0" xfId="0">
      <alignment horizontal="center" vertical="center" wrapText="1" readingOrder="1"/>
      <protection locked="0" hidden="0"/>
    </xf>
    <xf numFmtId="2" fontId="5" fillId="5" borderId="1" applyAlignment="1" applyProtection="1" pivotButton="0" quotePrefix="0" xfId="0">
      <alignment horizontal="center" vertical="center" wrapText="1" readingOrder="1"/>
      <protection locked="0" hidden="0"/>
    </xf>
    <xf numFmtId="1" fontId="5" fillId="5" borderId="1" applyAlignment="1" applyProtection="1" pivotButton="0" quotePrefix="0" xfId="0">
      <alignment horizontal="center" vertical="center" wrapText="1" readingOrder="1"/>
      <protection locked="0" hidden="0"/>
    </xf>
    <xf numFmtId="167" fontId="5" fillId="5" borderId="1" applyAlignment="1" applyProtection="1" pivotButton="0" quotePrefix="0" xfId="0">
      <alignment horizontal="center" vertical="center" wrapText="1" readingOrder="1"/>
      <protection locked="0" hidden="0"/>
    </xf>
    <xf numFmtId="0" fontId="9" fillId="0" borderId="0" applyAlignment="1" pivotButton="0" quotePrefix="0" xfId="0">
      <alignment horizontal="left" vertical="center" wrapText="1" readingOrder="1"/>
    </xf>
    <xf numFmtId="0" fontId="7" fillId="0" borderId="1" applyAlignment="1" pivotButton="0" quotePrefix="0" xfId="0">
      <alignment horizontal="left" vertical="center" wrapText="1" readingOrder="1"/>
    </xf>
    <xf numFmtId="0" fontId="8" fillId="2" borderId="1" applyAlignment="1" pivotButton="0" quotePrefix="0" xfId="0">
      <alignment horizontal="left" vertical="center" wrapText="1" readingOrder="1"/>
    </xf>
    <xf numFmtId="0" fontId="7" fillId="6" borderId="1" applyAlignment="1" pivotButton="0" quotePrefix="0" xfId="0">
      <alignment horizontal="left" vertical="center" wrapText="1" readingOrder="1"/>
    </xf>
    <xf numFmtId="0" fontId="7" fillId="2" borderId="1" applyAlignment="1" pivotButton="0" quotePrefix="0" xfId="0">
      <alignment horizontal="left" vertical="center" wrapText="1" readingOrder="1"/>
    </xf>
    <xf numFmtId="0" fontId="10" fillId="0" borderId="0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left" vertical="center" wrapText="1" readingOrder="1"/>
    </xf>
  </cellXfs>
  <cellStyles count="1">
    <cellStyle name="Normal" xfId="0" builtinId="0" hidden="0"/>
  </cellStyles>
  <dxfs count="1">
    <dxf>
      <font>
        <name val="Arial"/>
        <b val="1"/>
        <color rgb="00B42318"/>
      </font>
      <fill>
        <patternFill patternType="solid">
          <fgColor rgb="00FBE5D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603A"/>
    <outlinePr summaryBelow="1" summaryRight="1"/>
    <pageSetUpPr fitToPage="1"/>
  </sheetPr>
  <dimension ref="A1:I34"/>
  <sheetViews>
    <sheetView showGridLines="0" rightToLeft="0" zoomScale="100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 ht="36" customHeight="1">
      <c r="A1" s="1" t="inlineStr">
        <is>
          <t>End-of-Service Calculator: UAE, Kuwait and Qatar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An editable rules table per country, calculating service, benefit and share due</t>
        </is>
      </c>
      <c r="B2" s="4" t="n"/>
      <c r="C2" s="4" t="n"/>
      <c r="D2" s="4" t="n"/>
      <c r="E2" s="4" t="n"/>
      <c r="F2" s="4" t="n"/>
      <c r="G2" s="4" t="n"/>
      <c r="H2" s="4" t="n"/>
      <c r="I2" s="4" t="n"/>
    </row>
    <row r="4" ht="22" customHeight="1">
      <c r="A4" s="5" t="inlineStr">
        <is>
          <t>Employee data</t>
        </is>
      </c>
      <c r="B4" s="6" t="n"/>
      <c r="C4" s="6" t="n"/>
    </row>
    <row r="5">
      <c r="A5" s="7" t="inlineStr">
        <is>
          <t>Country</t>
        </is>
      </c>
      <c r="B5" s="8" t="inlineStr">
        <is>
          <t>UAE</t>
        </is>
      </c>
    </row>
    <row r="6">
      <c r="A6" s="7" t="inlineStr">
        <is>
          <t>Start date</t>
        </is>
      </c>
      <c r="B6" s="9" t="n">
        <v>43160</v>
      </c>
    </row>
    <row r="7">
      <c r="A7" s="7" t="inlineStr">
        <is>
          <t>End date</t>
        </is>
      </c>
      <c r="B7" s="9" t="n">
        <v>46265</v>
      </c>
    </row>
    <row r="8">
      <c r="A8" s="7" t="inlineStr">
        <is>
          <t>Unpaid absence days not counted</t>
        </is>
      </c>
      <c r="B8" s="10" t="n">
        <v>0</v>
      </c>
      <c r="C8" s="11" t="inlineStr">
        <is>
          <t>days</t>
        </is>
      </c>
    </row>
    <row r="9">
      <c r="A9" s="7" t="inlineStr">
        <is>
          <t>Monthly wage used</t>
        </is>
      </c>
      <c r="B9" s="12" t="n">
        <v>10000</v>
      </c>
    </row>
    <row r="10">
      <c r="A10" s="7" t="inlineStr">
        <is>
          <t>Reason for leaving</t>
        </is>
      </c>
      <c r="B10" s="8" t="inlineStr">
        <is>
          <t>Contract end or termination by employer</t>
        </is>
      </c>
    </row>
    <row r="12" ht="22" customHeight="1">
      <c r="A12" s="5" t="inlineStr">
        <is>
          <t>Length of service</t>
        </is>
      </c>
      <c r="B12" s="6" t="n"/>
      <c r="C12" s="6" t="n"/>
    </row>
    <row r="13">
      <c r="A13" s="7" t="inlineStr">
        <is>
          <t>Input check</t>
        </is>
      </c>
      <c r="B13" s="13">
        <f>IF(AND(ISNUMBER($B$6),ISNUMBER($B$7),$B$7&gt;$B$6),"OK ✓","End date must be after start date")</f>
        <v/>
      </c>
    </row>
    <row r="14">
      <c r="A14" s="7" t="inlineStr">
        <is>
          <t>Counted service days</t>
        </is>
      </c>
      <c r="B14" s="14">
        <f>IF(AND(ISNUMBER($B$6),ISNUMBER($B$7),$B$7&gt;$B$6),MAX($B$7-$B$6+1-$B$8,0),0)</f>
        <v/>
      </c>
      <c r="C14" s="11" t="inlineStr">
        <is>
          <t>days</t>
        </is>
      </c>
    </row>
    <row r="15">
      <c r="A15" s="7" t="inlineStr">
        <is>
          <t>Service years (with fractions)</t>
        </is>
      </c>
      <c r="B15" s="15">
        <f>$B$14/365</f>
        <v/>
      </c>
      <c r="C15" s="11" t="inlineStr">
        <is>
          <t>years</t>
        </is>
      </c>
    </row>
    <row r="17" ht="22" customHeight="1">
      <c r="A17" s="5" t="inlineStr">
        <is>
          <t>Calculation</t>
        </is>
      </c>
      <c r="B17" s="6" t="n"/>
      <c r="C17" s="6" t="n"/>
    </row>
    <row r="18">
      <c r="A18" s="7" t="inlineStr">
        <is>
          <t>Minimum service required</t>
        </is>
      </c>
      <c r="B18" s="16">
        <f>IFERROR(INDEX($B$28:$B$30,MATCH($B$5,$A$28:$A$30,0)),0)</f>
        <v/>
      </c>
      <c r="C18" s="11" t="inlineStr">
        <is>
          <t>years</t>
        </is>
      </c>
    </row>
    <row r="19">
      <c r="A19" s="7" t="inlineStr">
        <is>
          <t>Wage months for the first five years</t>
        </is>
      </c>
      <c r="B19" s="17">
        <f>MIN($B$15,5)*IFERROR(INDEX($C$28:$C$30,MATCH($B$5,$A$28:$A$30,0)),0)</f>
        <v/>
      </c>
    </row>
    <row r="20">
      <c r="A20" s="7" t="inlineStr">
        <is>
          <t>Wage months after five years</t>
        </is>
      </c>
      <c r="B20" s="17">
        <f>MAX($B$15-5,0)*IFERROR(INDEX($D$28:$D$30,MATCH($B$5,$A$28:$A$30,0)),0)</f>
        <v/>
      </c>
    </row>
    <row r="21">
      <c r="A21" s="7" t="inlineStr">
        <is>
          <t>Cap in months (0 = none)</t>
        </is>
      </c>
      <c r="B21" s="16">
        <f>IFERROR(INDEX($E$28:$E$30,MATCH($B$5,$A$28:$A$30,0)),0)</f>
        <v/>
      </c>
    </row>
    <row r="22">
      <c r="A22" s="7" t="inlineStr">
        <is>
          <t>Months due after cap</t>
        </is>
      </c>
      <c r="B22" s="15">
        <f>IF($B$15&lt;$B$18,0,IF($B$21&gt;0,MIN($B$19+$B$20,$B$21),$B$19+$B$20))</f>
        <v/>
      </c>
    </row>
    <row r="23">
      <c r="A23" s="7" t="inlineStr">
        <is>
          <t>Share due for the reason</t>
        </is>
      </c>
      <c r="B23" s="18">
        <f>IF($B$10="Resignation by employee",IF($B$15&lt;3,INDEX($F$28:$F$30,MATCH($B$5,$A$28:$A$30,0)),IF($B$15&lt;5,INDEX($G$28:$G$30,MATCH($B$5,$A$28:$A$30,0)),IF($B$15&lt;10,INDEX($H$28:$H$30,MATCH($B$5,$A$28:$A$30,0)),INDEX($I$28:$I$30,MATCH($B$5,$A$28:$A$30,0))))),1)</f>
        <v/>
      </c>
    </row>
    <row r="24">
      <c r="A24" s="7" t="inlineStr">
        <is>
          <t>End-of-service benefit due</t>
        </is>
      </c>
      <c r="B24" s="19">
        <f>ROUND($B$9*$B$22*$B$23,2)</f>
        <v/>
      </c>
    </row>
    <row r="26" ht="22" customHeight="1">
      <c r="A26" s="5" t="inlineStr">
        <is>
          <t>Rules table (edit it if the law changes)</t>
        </is>
      </c>
      <c r="B26" s="6" t="n"/>
      <c r="C26" s="6" t="n"/>
      <c r="D26" s="6" t="n"/>
      <c r="E26" s="6" t="n"/>
      <c r="F26" s="6" t="n"/>
      <c r="G26" s="6" t="n"/>
      <c r="H26" s="6" t="n"/>
      <c r="I26" s="6" t="n"/>
    </row>
    <row r="27" ht="44" customHeight="1">
      <c r="A27" s="20" t="inlineStr">
        <is>
          <t>Country</t>
        </is>
      </c>
      <c r="B27" s="20" t="inlineStr">
        <is>
          <t>Min service (yrs)</t>
        </is>
      </c>
      <c r="C27" s="20" t="inlineStr">
        <is>
          <t>Months/yr (first 5)</t>
        </is>
      </c>
      <c r="D27" s="20" t="inlineStr">
        <is>
          <t>Months/yr (after 5)</t>
        </is>
      </c>
      <c r="E27" s="20" t="inlineStr">
        <is>
          <t>Cap (months)</t>
        </is>
      </c>
      <c r="F27" s="20" t="inlineStr">
        <is>
          <t>Resign &lt;3 yrs</t>
        </is>
      </c>
      <c r="G27" s="20" t="inlineStr">
        <is>
          <t>Resign 3-5 yrs</t>
        </is>
      </c>
      <c r="H27" s="20" t="inlineStr">
        <is>
          <t>Resign 5-10 yrs</t>
        </is>
      </c>
      <c r="I27" s="20" t="inlineStr">
        <is>
          <t>Resign 10+ yrs</t>
        </is>
      </c>
    </row>
    <row r="28">
      <c r="A28" s="21" t="inlineStr">
        <is>
          <t>UAE</t>
        </is>
      </c>
      <c r="B28" s="22" t="n">
        <v>1</v>
      </c>
      <c r="C28" s="23" t="n">
        <v>0.7</v>
      </c>
      <c r="D28" s="23" t="n">
        <v>1</v>
      </c>
      <c r="E28" s="24" t="n">
        <v>24</v>
      </c>
      <c r="F28" s="25" t="n">
        <v>1</v>
      </c>
      <c r="G28" s="25" t="n">
        <v>1</v>
      </c>
      <c r="H28" s="25" t="n">
        <v>1</v>
      </c>
      <c r="I28" s="25" t="n">
        <v>1</v>
      </c>
    </row>
    <row r="29">
      <c r="A29" s="21" t="inlineStr">
        <is>
          <t>Kuwait</t>
        </is>
      </c>
      <c r="B29" s="22" t="n">
        <v>0</v>
      </c>
      <c r="C29" s="23" t="n">
        <v>0.5</v>
      </c>
      <c r="D29" s="23" t="n">
        <v>1</v>
      </c>
      <c r="E29" s="24" t="n">
        <v>18</v>
      </c>
      <c r="F29" s="25" t="n">
        <v>0</v>
      </c>
      <c r="G29" s="25" t="n">
        <v>0.5</v>
      </c>
      <c r="H29" s="25" t="n">
        <v>0.6666666666666666</v>
      </c>
      <c r="I29" s="25" t="n">
        <v>1</v>
      </c>
    </row>
    <row r="30">
      <c r="A30" s="21" t="inlineStr">
        <is>
          <t>Qatar</t>
        </is>
      </c>
      <c r="B30" s="22" t="n">
        <v>1</v>
      </c>
      <c r="C30" s="23" t="n">
        <v>0.7</v>
      </c>
      <c r="D30" s="23" t="n">
        <v>0.7</v>
      </c>
      <c r="E30" s="24" t="n">
        <v>0</v>
      </c>
      <c r="F30" s="25" t="n">
        <v>1</v>
      </c>
      <c r="G30" s="25" t="n">
        <v>1</v>
      </c>
      <c r="H30" s="25" t="n">
        <v>1</v>
      </c>
      <c r="I30" s="25" t="n">
        <v>1</v>
      </c>
    </row>
    <row r="32" ht="54" customHeight="1">
      <c r="A32" s="26" t="inlineStr">
        <is>
          <t>The rules reflect what was known when this sheet was made: UAE 21 days per year for the first five then 30 days (capped at two years of wage), Kuwait half a month per year for the first five then a month (capped at 1.5 years) with resignation shares, Qatar 3 weeks per year after one year of service. Laws change, so verify them.</t>
        </is>
      </c>
    </row>
    <row r="33" ht="30" customHeight="1">
      <c r="A33" s="26" t="inlineStr">
        <is>
          <t>The wage base differs by country: basic wage in the UAE and Qatar in most cases, last total wage in Kuwait. Check your contract and the law.</t>
        </is>
      </c>
    </row>
    <row r="34">
      <c r="A34" s="26" t="inlineStr">
        <is>
          <t>This is a guidance calculator, not legal advice. Confirm with your official authority.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9">
    <mergeCell ref="A2:I2"/>
    <mergeCell ref="A33:I33"/>
    <mergeCell ref="A32:I32"/>
    <mergeCell ref="A1:I1"/>
    <mergeCell ref="A17:C17"/>
    <mergeCell ref="A12:C12"/>
    <mergeCell ref="A4:C4"/>
    <mergeCell ref="A26:I26"/>
    <mergeCell ref="A34:I34"/>
  </mergeCells>
  <conditionalFormatting sqref="B13">
    <cfRule type="expression" priority="1" dxfId="0">
      <formula>B13&lt;&gt;"OK ✓"</formula>
    </cfRule>
  </conditionalFormatting>
  <dataValidations count="7">
    <dataValidation sqref="B5" showDropDown="0" showInputMessage="0" showErrorMessage="1" allowBlank="1" errorTitle="Sheetaky" error="Pick a value from the list" type="list">
      <formula1>=$A$28:$A$30</formula1>
    </dataValidation>
    <dataValidation sqref="B6:B7" showDropDown="0" showInputMessage="0" showErrorMessage="1" allowBlank="1" errorTitle="Sheetaky" error="Enter a valid date" type="date" operator="greaterThan">
      <formula1>1</formula1>
    </dataValidation>
    <dataValidation sqref="B8" showDropDown="0" showInputMessage="0" showErrorMessage="1" allowBlank="1" errorTitle="Sheetaky" error="Enter a number between 0 and 20000" type="decimal" operator="between">
      <formula1>0</formula1>
      <formula2>20000</formula2>
    </dataValidation>
    <dataValidation sqref="B9" showDropDown="0" showInputMessage="0" showErrorMessage="1" allowBlank="1" errorTitle="Sheetaky" error="Enter a number between 0 and 1000000000.0" type="decimal" operator="between">
      <formula1>0</formula1>
      <formula2>1000000000.0</formula2>
    </dataValidation>
    <dataValidation sqref="B10" showDropDown="0" showInputMessage="0" showErrorMessage="1" allowBlank="1" errorTitle="Sheetaky" error="Pick a value from the list" type="list">
      <formula1>"Contract end or termination by employer,Resignation by employee"</formula1>
    </dataValidation>
    <dataValidation sqref="B28:E30" showDropDown="0" showInputMessage="0" showErrorMessage="1" allowBlank="1" errorTitle="Sheetaky" error="Enter a number between 0 and 1000" type="decimal" operator="between">
      <formula1>0</formula1>
      <formula2>1000</formula2>
    </dataValidation>
    <dataValidation sqref="F28:I30" showDropDown="0" showInputMessage="0" showErrorMessage="1" allowBlank="1" errorTitle="Sheetaky" error="Enter a number between 0 and 1" type="decimal" operator="between">
      <formula1>0</formula1>
      <formula2>1</formula2>
    </dataValidation>
  </dataValidation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8A317"/>
    <outlinePr summaryBelow="1" summaryRight="1"/>
    <pageSetUpPr fitToPage="1"/>
  </sheetPr>
  <dimension ref="A1:B21"/>
  <sheetViews>
    <sheetView showGridLines="0" rightToLeft="0" zoomScale="100" workbookViewId="0">
      <selection activeCell="A1" sqref="A1"/>
    </sheetView>
  </sheetViews>
  <sheetFormatPr baseColWidth="8" defaultRowHeight="15"/>
  <cols>
    <col width="4" customWidth="1" min="1" max="1"/>
    <col width="92" customWidth="1" min="2" max="2"/>
  </cols>
  <sheetData>
    <row r="1" ht="36" customHeight="1">
      <c r="A1" s="1" t="inlineStr">
        <is>
          <t>How to use: End-of-Service Calculator: UAE, Kuwait and Qatar</t>
        </is>
      </c>
      <c r="B1" s="2" t="n"/>
    </row>
    <row r="2" ht="18" customHeight="1">
      <c r="A2" s="3" t="inlineStr">
        <is>
          <t>Sheetaky.com · Ready Excel sheets in Arabic and English</t>
        </is>
      </c>
      <c r="B2" s="4" t="n"/>
    </row>
    <row r="4" ht="22" customHeight="1">
      <c r="A4" s="5" t="inlineStr">
        <is>
          <t>What is this sheet?</t>
        </is>
      </c>
      <c r="B4" s="6" t="n"/>
    </row>
    <row r="5" ht="45" customHeight="1">
      <c r="A5" s="27" t="inlineStr">
        <is>
          <t>The sheet calculates the end-of-service benefit in the UAE, Kuwait and Qatar from a visible, editable rules table: service length with fractions, months due after the cap, and the share depending on the reason for leaving.</t>
        </is>
      </c>
    </row>
    <row r="7" ht="22" customHeight="1">
      <c r="A7" s="5" t="inlineStr">
        <is>
          <t>Steps</t>
        </is>
      </c>
      <c r="B7" s="6" t="n"/>
    </row>
    <row r="8" ht="20" customHeight="1">
      <c r="A8" s="28" t="n">
        <v>1</v>
      </c>
      <c r="B8" s="27" t="inlineStr">
        <is>
          <t>Pick the country and enter start date, end date and the monthly wage used.</t>
        </is>
      </c>
    </row>
    <row r="9" ht="20" customHeight="1">
      <c r="A9" s="28" t="n">
        <v>2</v>
      </c>
      <c r="B9" s="27" t="inlineStr">
        <is>
          <t>Choose the reason: termination or resignation.</t>
        </is>
      </c>
    </row>
    <row r="10" ht="30" customHeight="1">
      <c r="A10" s="28" t="n">
        <v>3</v>
      </c>
      <c r="B10" s="27" t="inlineStr">
        <is>
          <t>Read the benefit due, and check the rules table at the bottom, editing it when the law changes.</t>
        </is>
      </c>
    </row>
    <row r="12" ht="22" customHeight="1">
      <c r="A12" s="5" t="inlineStr">
        <is>
          <t>Color legend</t>
        </is>
      </c>
      <c r="B12" s="6" t="n"/>
    </row>
    <row r="13">
      <c r="A13" s="21" t="inlineStr"/>
      <c r="B13" s="27" t="inlineStr">
        <is>
          <t>Input cell: type or choose your value here (blue text on yellow).</t>
        </is>
      </c>
    </row>
    <row r="14">
      <c r="A14" s="29" t="inlineStr"/>
      <c r="B14" s="27" t="inlineStr">
        <is>
          <t>Calculated cell: automatic formula, protected from accidental edits.</t>
        </is>
      </c>
    </row>
    <row r="15">
      <c r="A15" s="30" t="inlineStr"/>
      <c r="B15" s="27" t="inlineStr">
        <is>
          <t>Table and section headers.</t>
        </is>
      </c>
    </row>
    <row r="17" ht="22" customHeight="1">
      <c r="A17" s="5" t="inlineStr">
        <is>
          <t>Important notes</t>
        </is>
      </c>
      <c r="B17" s="6" t="n"/>
    </row>
    <row r="18" ht="20" customHeight="1">
      <c r="A18" s="31" t="inlineStr">
        <is>
          <t>•</t>
        </is>
      </c>
      <c r="B18" s="32" t="inlineStr">
        <is>
          <t>Check the latest labour-law changes in your country before relying on the result.</t>
        </is>
      </c>
    </row>
    <row r="19" ht="30" customHeight="1">
      <c r="A19" s="31" t="inlineStr">
        <is>
          <t>•</t>
        </is>
      </c>
      <c r="B19" s="32" t="inlineStr">
        <is>
          <t>Sheets are protected without a password to keep formulas safe. To unprotect: Review → Unprotect Sheet.</t>
        </is>
      </c>
    </row>
    <row r="20" ht="20" customHeight="1">
      <c r="A20" s="31" t="inlineStr">
        <is>
          <t>•</t>
        </is>
      </c>
      <c r="B20" s="32" t="inlineStr">
        <is>
          <t>The data shown is a worked example. Clear it and type your own data in the yellow cells only.</t>
        </is>
      </c>
    </row>
    <row r="21" ht="20" customHeight="1">
      <c r="A21" s="31" t="inlineStr">
        <is>
          <t>•</t>
        </is>
      </c>
      <c r="B21" s="32" t="inlineStr">
        <is>
          <t>More free sheets in Arabic and English at Sheetaky.com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4:B4"/>
    <mergeCell ref="A2:B2"/>
    <mergeCell ref="A7:B7"/>
    <mergeCell ref="A5:B5"/>
    <mergeCell ref="A1:B1"/>
    <mergeCell ref="A17:B17"/>
    <mergeCell ref="A12:B12"/>
  </mergeCells>
  <printOptions horizontalCentered="1"/>
  <pageMargins left="0.4" right="0.4" top="1" bottom="1" header="0.5" footer="0.5"/>
  <pageSetup paperSize="9" fitToHeight="0" fitToWidth="1"/>
  <headerFooter>
    <oddHeader/>
    <oddFooter>&amp;CSheetaky.com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Sheetaky.com</dc:creator>
  <dc:title xmlns:dc="http://purl.org/dc/elements/1.1/">EOSG</dc:title>
  <dcterms:created xmlns:dcterms="http://purl.org/dc/terms/" xmlns:xsi="http://www.w3.org/2001/XMLSchema-instance" xsi:type="dcterms:W3CDTF">2026-10-23T00:50:27Z</dcterms:created>
  <dcterms:modified xmlns:dcterms="http://purl.org/dc/terms/" xmlns:xsi="http://www.w3.org/2001/XMLSchema-instance" xsi:type="dcterms:W3CDTF">2026-10-23T00:50:27Z</dcterms:modified>
</cp:coreProperties>
</file>