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حاسبة"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<sst xmlns="http://schemas.openxmlformats.org/spreadsheetml/2006/main" count="75" uniqueCount="62">
  <si>
    <t xml:space="preserve">حاسبة الحفر والردم ونقل التربة الزائدة</t>
  </si>
  <si>
    <t xml:space="preserve">حفر القواعد والميدات، الردم حول الأساسات، والتربة الزائدة وعدد الشاحنات</t>
  </si>
  <si>
    <t xml:space="preserve">الإعدادات</t>
  </si>
  <si>
    <t xml:space="preserve">مسافة العمل حول الحفر (لكل جانب)</t>
  </si>
  <si>
    <t xml:space="preserve">m</t>
  </si>
  <si>
    <t xml:space="preserve">سماكة خرسانة النظافة</t>
  </si>
  <si>
    <t xml:space="preserve">نسبة انتفاش التربة عند النقل</t>
  </si>
  <si>
    <t xml:space="preserve">نسبة الدمك (زيادة الردم المطلوبة)</t>
  </si>
  <si>
    <t xml:space="preserve">سعة الشاحنة</t>
  </si>
  <si>
    <t xml:space="preserve">m³</t>
  </si>
  <si>
    <t xml:space="preserve">سعر الحفر للمتر المكعب</t>
  </si>
  <si>
    <t xml:space="preserve">ريال</t>
  </si>
  <si>
    <t xml:space="preserve">سعر الردم والدمك للمتر المكعب</t>
  </si>
  <si>
    <t xml:space="preserve">سعر نقل الشاحنة</t>
  </si>
  <si>
    <t xml:space="preserve">عناصر الأساسات</t>
  </si>
  <si>
    <t xml:space="preserve">العنصر</t>
  </si>
  <si>
    <t xml:space="preserve">العدد</t>
  </si>
  <si>
    <t xml:space="preserve">الطول م</t>
  </si>
  <si>
    <t xml:space="preserve">العرض م</t>
  </si>
  <si>
    <t xml:space="preserve">عمق الحفر م</t>
  </si>
  <si>
    <t xml:space="preserve">سماكة القاعدة م</t>
  </si>
  <si>
    <t xml:space="preserve">رقبة العمود م²</t>
  </si>
  <si>
    <t xml:space="preserve">ارتفاع الرقبة م</t>
  </si>
  <si>
    <t xml:space="preserve">حجم الحفر م³</t>
  </si>
  <si>
    <t xml:space="preserve">حجم المنشأ م³</t>
  </si>
  <si>
    <t xml:space="preserve">حجم الردم م³</t>
  </si>
  <si>
    <t xml:space="preserve">قواعد F1</t>
  </si>
  <si>
    <t xml:space="preserve">قواعد F2</t>
  </si>
  <si>
    <t xml:space="preserve">قواعد F3</t>
  </si>
  <si>
    <t xml:space="preserve">ميدات أرضية</t>
  </si>
  <si>
    <t xml:space="preserve">الإجمالي</t>
  </si>
  <si>
    <t xml:space="preserve">النتائج</t>
  </si>
  <si>
    <t xml:space="preserve">حجم الحفر (طبيعي)</t>
  </si>
  <si>
    <t xml:space="preserve">حجم الردم بعد الدمك</t>
  </si>
  <si>
    <t xml:space="preserve">تربة مطلوبة للردم (مع الدمك)</t>
  </si>
  <si>
    <t xml:space="preserve">تربة زائدة للنقل (طبيعي)</t>
  </si>
  <si>
    <t xml:space="preserve">تربة مستوردة مطلوبة (إن وجد عجز)</t>
  </si>
  <si>
    <t xml:space="preserve">حجم التربة الزائدة بعد الانتفاش</t>
  </si>
  <si>
    <t xml:space="preserve">عدد الشاحنات</t>
  </si>
  <si>
    <t xml:space="preserve">نقلة</t>
  </si>
  <si>
    <t xml:space="preserve">التكلفة التقديرية (حفر + ردم + نقل)</t>
  </si>
  <si>
    <t xml:space="preserve">الحفر = العدد × (الطول + 2 × مسافة العمل) × (العرض + 2 × مسافة العمل) × العمق. المنشأ = النظافة (بزيادة 10 سم لكل جانب) + القاعدة + الرقبة. الردم = الحفر − المنشأ.</t>
  </si>
  <si>
    <t xml:space="preserve">للحفر بميول جانبية زد مسافة العمل أو أضف صفًا للحجم الإضافي. الأرقام تقديرية وتتبع تقرير التربة.</t>
  </si>
  <si>
    <t xml:space="preserve">دليل استخدام: حاسبة الحفر والردم ونقل التربة الزائدة</t>
  </si>
  <si>
    <t xml:space="preserve">Sheetaky.com · شيتات إكسل جاهزة بالعربي والإنجليزي</t>
  </si>
  <si>
    <t xml:space="preserve">ما هذا الشيت؟</t>
  </si>
  <si>
    <t xml:space="preserve">يحسب الشيت حجم الحفر لكل مجموعة قواعد أو ميدات مع مسافة العمل، وحجم ما يُصب داخل الحفر (نظافة وقواعد ورقاب)، وحجم الردم، ثم التربة المطلوبة للردم مع الدمك، والتربة الزائدة وعدد الشاحنات، والتكلفة التقديرية.</t>
  </si>
  <si>
    <t xml:space="preserve">خطوات الاستخدام</t>
  </si>
  <si>
    <t xml:space="preserve">عدّل الإعدادات: مسافة العمل، سماكة النظافة، الانتفاش، الدمك، سعة الشاحنة والأسعار.</t>
  </si>
  <si>
    <t xml:space="preserve">اكتب كل مجموعة عناصر متشابهة: العدد والطول والعرض وعمق الحفر.</t>
  </si>
  <si>
    <t xml:space="preserve">اكتب سماكة القاعدة ومساحة مقطع رقبة العمود وارتفاعها تحت منسوب الردم.</t>
  </si>
  <si>
    <t xml:space="preserve">اقرأ الحفر والردم والتربة الزائدة وعدد الشاحنات والتكلفة.</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</si>
  <si>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</si>
  <si>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</si>
  <si>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</si>
  <si>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</si>
  <si>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</si>
  <si>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</si>
  <si>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للميدات اكتب العدد 1 والطول الكلي للميدات، واترك الرقبة صفرًا.</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</si>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</sst>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6">
    <numFmt numFmtId="164" formatCode="General"/>
    <numFmt numFmtId="165" formatCode="0.00"/>
    <numFmt numFmtId="166" formatCode="0.0%"/>
    <numFmt numFmtId="167" formatCode="0.0"/>
    <numFmt numFmtId="168" formatCode="#,##0.00"/>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b val="true"/>
      <sz val="10"/>
      <color rgb="FFFFFFF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0" borderId="1" xfId="0" applyFont="true" applyBorder="true" applyAlignment="true" applyProtection="false">
      <alignment horizontal="right" vertical="center" textRotation="0" wrapText="true" indent="0" shrinkToFit="false" readingOrder="2"/>
      <protection locked="true" hidden="false"/>
    </xf>
    <xf numFmtId="165" fontId="8" fillId="5" borderId="1" xfId="0" applyFont="true" applyBorder="true" applyAlignment="true" applyProtection="true">
      <alignment horizontal="center" vertical="center" textRotation="0" wrapText="true" indent="0" shrinkToFit="false" readingOrder="2"/>
      <protection locked="false" hidden="false"/>
    </xf>
    <xf numFmtId="164" fontId="9" fillId="0" borderId="1" xfId="0" applyFont="true" applyBorder="true" applyAlignment="true" applyProtection="false">
      <alignment horizontal="center" vertical="center" textRotation="0" wrapText="true" indent="0" shrinkToFit="false" readingOrder="2"/>
      <protection locked="true" hidden="false"/>
    </xf>
    <xf numFmtId="166" fontId="8" fillId="5" borderId="1" xfId="0" applyFont="true" applyBorder="true" applyAlignment="true" applyProtection="true">
      <alignment horizontal="center" vertical="center" textRotation="0" wrapText="true" indent="0" shrinkToFit="false" readingOrder="2"/>
      <protection locked="false" hidden="false"/>
    </xf>
    <xf numFmtId="167" fontId="8" fillId="5" borderId="1" xfId="0" applyFont="true" applyBorder="true" applyAlignment="true" applyProtection="true">
      <alignment horizontal="center" vertical="center" textRotation="0" wrapText="true" indent="0" shrinkToFit="false" readingOrder="2"/>
      <protection locked="false" hidden="false"/>
    </xf>
    <xf numFmtId="168" fontId="8" fillId="5" borderId="1" xfId="0" applyFont="true" applyBorder="true" applyAlignment="true" applyProtection="true">
      <alignment horizontal="center" vertical="center" textRotation="0" wrapText="true" indent="0" shrinkToFit="false" readingOrder="2"/>
      <protection locked="false" hidden="false"/>
    </xf>
    <xf numFmtId="164" fontId="10" fillId="2" borderId="1" xfId="0" applyFont="true" applyBorder="true" applyAlignment="true" applyProtection="false">
      <alignment horizontal="center" vertical="center" textRotation="0" wrapText="true" indent="0" shrinkToFit="false" readingOrder="2"/>
      <protection locked="true" hidden="false"/>
    </xf>
    <xf numFmtId="164" fontId="8" fillId="5" borderId="1" xfId="0" applyFont="true" applyBorder="true" applyAlignment="true" applyProtection="true">
      <alignment horizontal="right" vertical="center" textRotation="0" wrapText="true" indent="0" shrinkToFit="false" readingOrder="2"/>
      <protection locked="false" hidden="false"/>
    </xf>
    <xf numFmtId="169" fontId="8" fillId="5" borderId="1" xfId="0" applyFont="true" applyBorder="true" applyAlignment="true" applyProtection="true">
      <alignment horizontal="center" vertical="center" textRotation="0" wrapText="true" indent="0" shrinkToFit="false" readingOrder="2"/>
      <protection locked="false" hidden="false"/>
    </xf>
    <xf numFmtId="168" fontId="11" fillId="6" borderId="1" xfId="0" applyFont="true" applyBorder="true" applyAlignment="true" applyProtection="false">
      <alignment horizontal="center" vertical="center" textRotation="0" wrapText="true" indent="0" shrinkToFit="false" readingOrder="2"/>
      <protection locked="true" hidden="false"/>
    </xf>
    <xf numFmtId="164" fontId="7" fillId="7" borderId="1" xfId="0" applyFont="true" applyBorder="true" applyAlignment="true" applyProtection="false">
      <alignment horizontal="right" vertical="center" textRotation="0" wrapText="true" indent="0" shrinkToFit="false" readingOrder="2"/>
      <protection locked="true" hidden="false"/>
    </xf>
    <xf numFmtId="164" fontId="11" fillId="7" borderId="1" xfId="0" applyFont="true" applyBorder="true" applyAlignment="true" applyProtection="false">
      <alignment horizontal="center" vertical="center" textRotation="0" wrapText="true" indent="0" shrinkToFit="false" readingOrder="2"/>
      <protection locked="true" hidden="false"/>
    </xf>
    <xf numFmtId="168" fontId="7" fillId="7" borderId="1" xfId="0" applyFont="true" applyBorder="true" applyAlignment="true" applyProtection="false">
      <alignment horizontal="center" vertical="center" textRotation="0" wrapText="true" indent="0" shrinkToFit="false" readingOrder="2"/>
      <protection locked="true" hidden="false"/>
    </xf>
    <xf numFmtId="169" fontId="7" fillId="7" borderId="1" xfId="0" applyFont="true" applyBorder="true" applyAlignment="true" applyProtection="false">
      <alignment horizontal="center" vertical="center" textRotation="0" wrapText="true" indent="0" shrinkToFit="false" readingOrder="2"/>
      <protection locked="true" hidden="false"/>
    </xf>
    <xf numFmtId="164" fontId="12" fillId="0" borderId="0" xfId="0" applyFont="true" applyBorder="true" applyAlignment="true" applyProtection="false">
      <alignment horizontal="right" vertical="center" textRotation="0" wrapText="true" indent="0" shrinkToFit="false" readingOrder="2"/>
      <protection locked="true" hidden="false"/>
    </xf>
    <xf numFmtId="164" fontId="11" fillId="0" borderId="2" xfId="0" applyFont="true" applyBorder="true" applyAlignment="true" applyProtection="false">
      <alignment horizontal="right" vertical="center" textRotation="0" wrapText="true" indent="0" shrinkToFit="false" readingOrder="2"/>
      <protection locked="true" hidden="false"/>
    </xf>
    <xf numFmtId="164" fontId="10" fillId="2" borderId="1" xfId="0" applyFont="true" applyBorder="true" applyAlignment="true" applyProtection="false">
      <alignment horizontal="right" vertical="center" textRotation="0" wrapText="true" indent="0" shrinkToFit="false" readingOrder="2"/>
      <protection locked="true" hidden="false"/>
    </xf>
    <xf numFmtId="164" fontId="11" fillId="0" borderId="1" xfId="0" applyFont="true" applyBorder="true" applyAlignment="true" applyProtection="false">
      <alignment horizontal="right" vertical="center" textRotation="0" wrapText="true" indent="0" shrinkToFit="false" readingOrder="2"/>
      <protection locked="true" hidden="false"/>
    </xf>
    <xf numFmtId="164" fontId="11" fillId="6" borderId="1"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right" vertical="center" textRotation="0" wrapText="true" indent="0" shrinkToFit="false" readingOrder="2"/>
      <protection locked="true" hidden="false"/>
    </xf>
    <xf numFmtId="164" fontId="13" fillId="0" borderId="0" xfId="0" applyFont="true" applyBorder="false" applyAlignment="true" applyProtection="false">
      <alignment horizontal="right" vertical="center" textRotation="0" wrapText="true" indent="0" shrinkToFit="false" readingOrder="2"/>
      <protection locked="true" hidden="false"/>
    </xf>
    <xf numFmtId="164" fontId="11"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3"/>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pane xSplit="1" ySplit="15" topLeftCell="B16" activePane="bottomRight" state="frozen"/>
      <selection pane="topLeft" activeCell="A1" activeCellId="0" sqref="A1"/>
      <selection pane="topRight" activeCell="B1" activeCellId="0" sqref="B1"/>
      <selection pane="bottomLeft" activeCell="A16" activeCellId="0" sqref="A1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7"/>
    <col collapsed="false" customWidth="true" hidden="false" outlineLevel="0" max="5" min="3" style="0" width="8"/>
    <col collapsed="false" customWidth="true" hidden="false" outlineLevel="0" max="8" min="6" style="0" width="9"/>
    <col collapsed="false" customWidth="true" hidden="false" outlineLevel="0" max="11" min="9" style="0" width="11"/>
  </cols>
  <sheetData>
    <row r="1" customFormat="false" ht="36" hidden="false" customHeight="true" outlineLevel="0" collapsed="false">
      <c r="A1" s="1" t="s">
        <v>0</v>
      </c>
      <c r="B1" s="1"/>
      <c r="C1" s="1"/>
      <c r="D1" s="1"/>
      <c r="E1" s="1"/>
      <c r="F1" s="1"/>
      <c r="G1" s="1"/>
      <c r="H1" s="1"/>
      <c r="I1" s="1"/>
      <c r="J1" s="1"/>
      <c r="K1" s="1"/>
    </row>
    <row r="2" customFormat="false" ht="18" hidden="false" customHeight="true" outlineLevel="0" collapsed="false">
      <c r="A2" s="2" t="s">
        <v>1</v>
      </c>
      <c r="B2" s="2"/>
      <c r="C2" s="2"/>
      <c r="D2" s="2"/>
      <c r="E2" s="2"/>
      <c r="F2" s="2"/>
      <c r="G2" s="2"/>
      <c r="H2" s="2"/>
      <c r="I2" s="2"/>
      <c r="J2" s="2"/>
      <c r="K2" s="2"/>
    </row>
    <row r="4" customFormat="false" ht="21.75" hidden="false" customHeight="true" outlineLevel="0" collapsed="false">
      <c r="A4" s="3" t="s">
        <v>2</v>
      </c>
      <c r="B4" s="3"/>
      <c r="C4" s="3"/>
      <c r="D4" s="3"/>
      <c r="E4" s="3"/>
      <c r="F4" s="3"/>
    </row>
    <row r="5" customFormat="false" ht="15" hidden="false" customHeight="true" outlineLevel="0" collapsed="false">
      <c r="A5" s="4" t="s">
        <v>3</v>
      </c>
      <c r="B5" s="4"/>
      <c r="C5" s="4"/>
      <c r="D5" s="5" t="n">
        <v>0.3</v>
      </c>
      <c r="E5" s="6" t="s">
        <v>4</v>
      </c>
      <c r="F5" s="6"/>
    </row>
    <row r="6" customFormat="false" ht="15" hidden="false" customHeight="true" outlineLevel="0" collapsed="false">
      <c r="A6" s="4" t="s">
        <v>5</v>
      </c>
      <c r="B6" s="4"/>
      <c r="C6" s="4"/>
      <c r="D6" s="5" t="n">
        <v>0.1</v>
      </c>
      <c r="E6" s="6" t="s">
        <v>4</v>
      </c>
      <c r="F6" s="6"/>
    </row>
    <row r="7" customFormat="false" ht="15" hidden="false" customHeight="true" outlineLevel="0" collapsed="false">
      <c r="A7" s="4" t="s">
        <v>6</v>
      </c>
      <c r="B7" s="4"/>
      <c r="C7" s="4"/>
      <c r="D7" s="7" t="n">
        <v>0.25</v>
      </c>
      <c r="E7" s="6"/>
      <c r="F7" s="6"/>
    </row>
    <row r="8" customFormat="false" ht="15" hidden="false" customHeight="true" outlineLevel="0" collapsed="false">
      <c r="A8" s="4" t="s">
        <v>7</v>
      </c>
      <c r="B8" s="4"/>
      <c r="C8" s="4"/>
      <c r="D8" s="7" t="n">
        <v>0.15</v>
      </c>
      <c r="E8" s="6"/>
      <c r="F8" s="6"/>
    </row>
    <row r="9" customFormat="false" ht="15" hidden="false" customHeight="true" outlineLevel="0" collapsed="false">
      <c r="A9" s="4" t="s">
        <v>8</v>
      </c>
      <c r="B9" s="4"/>
      <c r="C9" s="4"/>
      <c r="D9" s="8" t="n">
        <v>16</v>
      </c>
      <c r="E9" s="6" t="s">
        <v>9</v>
      </c>
      <c r="F9" s="6"/>
    </row>
    <row r="10" customFormat="false" ht="15" hidden="false" customHeight="true" outlineLevel="0" collapsed="false">
      <c r="A10" s="4" t="s">
        <v>10</v>
      </c>
      <c r="B10" s="4"/>
      <c r="C10" s="4"/>
      <c r="D10" s="9" t="n">
        <v>18</v>
      </c>
      <c r="E10" s="6" t="s">
        <v>11</v>
      </c>
      <c r="F10" s="6"/>
    </row>
    <row r="11" customFormat="false" ht="15" hidden="false" customHeight="true" outlineLevel="0" collapsed="false">
      <c r="A11" s="4" t="s">
        <v>12</v>
      </c>
      <c r="B11" s="4"/>
      <c r="C11" s="4"/>
      <c r="D11" s="9" t="n">
        <v>22</v>
      </c>
      <c r="E11" s="6" t="s">
        <v>11</v>
      </c>
      <c r="F11" s="6"/>
    </row>
    <row r="12" customFormat="false" ht="15" hidden="false" customHeight="true" outlineLevel="0" collapsed="false">
      <c r="A12" s="4" t="s">
        <v>13</v>
      </c>
      <c r="B12" s="4"/>
      <c r="C12" s="4"/>
      <c r="D12" s="9" t="n">
        <v>250</v>
      </c>
      <c r="E12" s="6" t="s">
        <v>11</v>
      </c>
      <c r="F12" s="6"/>
    </row>
    <row r="14" customFormat="false" ht="21.75" hidden="false" customHeight="true" outlineLevel="0" collapsed="false">
      <c r="A14" s="3" t="s">
        <v>14</v>
      </c>
      <c r="B14" s="3"/>
      <c r="C14" s="3"/>
      <c r="D14" s="3"/>
      <c r="E14" s="3"/>
      <c r="F14" s="3"/>
      <c r="G14" s="3"/>
      <c r="H14" s="3"/>
      <c r="I14" s="3"/>
      <c r="J14" s="3"/>
      <c r="K14" s="3"/>
    </row>
    <row r="15" customFormat="false" ht="45.75" hidden="false" customHeight="true" outlineLevel="0" collapsed="false">
      <c r="A15" s="10" t="s">
        <v>15</v>
      </c>
      <c r="B15" s="10" t="s">
        <v>16</v>
      </c>
      <c r="C15" s="10" t="s">
        <v>17</v>
      </c>
      <c r="D15" s="10" t="s">
        <v>18</v>
      </c>
      <c r="E15" s="10" t="s">
        <v>19</v>
      </c>
      <c r="F15" s="10" t="s">
        <v>20</v>
      </c>
      <c r="G15" s="10" t="s">
        <v>21</v>
      </c>
      <c r="H15" s="10" t="s">
        <v>22</v>
      </c>
      <c r="I15" s="10" t="s">
        <v>23</v>
      </c>
      <c r="J15" s="10" t="s">
        <v>24</v>
      </c>
      <c r="K15" s="10" t="s">
        <v>25</v>
      </c>
    </row>
    <row r="16" customFormat="false" ht="15" hidden="false" customHeight="false" outlineLevel="0" collapsed="false">
      <c r="A16" s="11" t="s">
        <v>26</v>
      </c>
      <c r="B16" s="12" t="n">
        <v>8</v>
      </c>
      <c r="C16" s="5" t="n">
        <v>1.8</v>
      </c>
      <c r="D16" s="5" t="n">
        <v>1.8</v>
      </c>
      <c r="E16" s="5" t="n">
        <v>1.6</v>
      </c>
      <c r="F16" s="5" t="n">
        <v>0.6</v>
      </c>
      <c r="G16" s="5" t="n">
        <v>0.15</v>
      </c>
      <c r="H16" s="5" t="n">
        <v>0.9</v>
      </c>
      <c r="I16" s="13" t="n">
        <f aca="false">IF(AND(N(B16)&gt;0,N(C16)&gt;0,N(D16)&gt;0,N(E16)&gt;0),B16*(C16+2*$D$5)*(D16+2*$D$5)*E16,0)</f>
        <v>73.728</v>
      </c>
      <c r="J16" s="13" t="n">
        <f aca="false">IF(AND(N(B16)&gt;0,N(C16)&gt;0,N(D16)&gt;0,N(E16)&gt;0),B16*((C16+0.2)*(D16+0.2)*$D$6+C16*D16*N(F16)+N(G16)*N(H16)),0)</f>
        <v>19.832</v>
      </c>
      <c r="K16" s="13" t="n">
        <f aca="false">MAX(0,I16-J16)</f>
        <v>53.896</v>
      </c>
    </row>
    <row r="17" customFormat="false" ht="15" hidden="false" customHeight="false" outlineLevel="0" collapsed="false">
      <c r="A17" s="11" t="s">
        <v>27</v>
      </c>
      <c r="B17" s="12" t="n">
        <v>4</v>
      </c>
      <c r="C17" s="5" t="n">
        <v>2.2</v>
      </c>
      <c r="D17" s="5" t="n">
        <v>2.2</v>
      </c>
      <c r="E17" s="5" t="n">
        <v>1.7</v>
      </c>
      <c r="F17" s="5" t="n">
        <v>0.7</v>
      </c>
      <c r="G17" s="5" t="n">
        <v>0.2</v>
      </c>
      <c r="H17" s="5" t="n">
        <v>0.9</v>
      </c>
      <c r="I17" s="13" t="n">
        <f aca="false">IF(AND(N(B17)&gt;0,N(C17)&gt;0,N(D17)&gt;0,N(E17)&gt;0),B17*(C17+2*$D$5)*(D17+2*$D$5)*E17,0)</f>
        <v>53.312</v>
      </c>
      <c r="J17" s="13" t="n">
        <f aca="false">IF(AND(N(B17)&gt;0,N(C17)&gt;0,N(D17)&gt;0,N(E17)&gt;0),B17*((C17+0.2)*(D17+0.2)*$D$6+C17*D17*N(F17)+N(G17)*N(H17)),0)</f>
        <v>16.576</v>
      </c>
      <c r="K17" s="13" t="n">
        <f aca="false">MAX(0,I17-J17)</f>
        <v>36.736</v>
      </c>
    </row>
    <row r="18" customFormat="false" ht="15" hidden="false" customHeight="false" outlineLevel="0" collapsed="false">
      <c r="A18" s="11" t="s">
        <v>28</v>
      </c>
      <c r="B18" s="12" t="n">
        <v>6</v>
      </c>
      <c r="C18" s="5" t="n">
        <v>1.5</v>
      </c>
      <c r="D18" s="5" t="n">
        <v>1.5</v>
      </c>
      <c r="E18" s="5" t="n">
        <v>1.5</v>
      </c>
      <c r="F18" s="5" t="n">
        <v>0.5</v>
      </c>
      <c r="G18" s="5" t="n">
        <v>0.12</v>
      </c>
      <c r="H18" s="5" t="n">
        <v>0.9</v>
      </c>
      <c r="I18" s="13" t="n">
        <f aca="false">IF(AND(N(B18)&gt;0,N(C18)&gt;0,N(D18)&gt;0,N(E18)&gt;0),B18*(C18+2*$D$5)*(D18+2*$D$5)*E18,0)</f>
        <v>39.69</v>
      </c>
      <c r="J18" s="13" t="n">
        <f aca="false">IF(AND(N(B18)&gt;0,N(C18)&gt;0,N(D18)&gt;0,N(E18)&gt;0),B18*((C18+0.2)*(D18+0.2)*$D$6+C18*D18*N(F18)+N(G18)*N(H18)),0)</f>
        <v>9.132</v>
      </c>
      <c r="K18" s="13" t="n">
        <f aca="false">MAX(0,I18-J18)</f>
        <v>30.558</v>
      </c>
    </row>
    <row r="19" customFormat="false" ht="15" hidden="false" customHeight="false" outlineLevel="0" collapsed="false">
      <c r="A19" s="11" t="s">
        <v>29</v>
      </c>
      <c r="B19" s="12" t="n">
        <v>1</v>
      </c>
      <c r="C19" s="5" t="n">
        <v>96</v>
      </c>
      <c r="D19" s="5" t="n">
        <v>0.3</v>
      </c>
      <c r="E19" s="5" t="n">
        <v>0.7</v>
      </c>
      <c r="F19" s="5" t="n">
        <v>0.6</v>
      </c>
      <c r="G19" s="5" t="n">
        <v>0</v>
      </c>
      <c r="H19" s="5" t="n">
        <v>0</v>
      </c>
      <c r="I19" s="13" t="n">
        <f aca="false">IF(AND(N(B19)&gt;0,N(C19)&gt;0,N(D19)&gt;0,N(E19)&gt;0),B19*(C19+2*$D$5)*(D19+2*$D$5)*E19,0)</f>
        <v>60.858</v>
      </c>
      <c r="J19" s="13" t="n">
        <f aca="false">IF(AND(N(B19)&gt;0,N(C19)&gt;0,N(D19)&gt;0,N(E19)&gt;0),B19*((C19+0.2)*(D19+0.2)*$D$6+C19*D19*N(F19)+N(G19)*N(H19)),0)</f>
        <v>22.09</v>
      </c>
      <c r="K19" s="13" t="n">
        <f aca="false">MAX(0,I19-J19)</f>
        <v>38.768</v>
      </c>
    </row>
    <row r="20" customFormat="false" ht="15" hidden="false" customHeight="false" outlineLevel="0" collapsed="false">
      <c r="A20" s="11"/>
      <c r="B20" s="12"/>
      <c r="C20" s="5"/>
      <c r="D20" s="5"/>
      <c r="E20" s="5"/>
      <c r="F20" s="5"/>
      <c r="G20" s="5"/>
      <c r="H20" s="5"/>
      <c r="I20" s="13" t="n">
        <f aca="false">IF(AND(N(B20)&gt;0,N(C20)&gt;0,N(D20)&gt;0,N(E20)&gt;0),B20*(C20+2*$D$5)*(D20+2*$D$5)*E20,0)</f>
        <v>0</v>
      </c>
      <c r="J20" s="13" t="n">
        <f aca="false">IF(AND(N(B20)&gt;0,N(C20)&gt;0,N(D20)&gt;0,N(E20)&gt;0),B20*((C20+0.2)*(D20+0.2)*$D$6+C20*D20*N(F20)+N(G20)*N(H20)),0)</f>
        <v>0</v>
      </c>
      <c r="K20" s="13" t="n">
        <f aca="false">MAX(0,I20-J20)</f>
        <v>0</v>
      </c>
    </row>
    <row r="21" customFormat="false" ht="15" hidden="false" customHeight="false" outlineLevel="0" collapsed="false">
      <c r="A21" s="11"/>
      <c r="B21" s="12"/>
      <c r="C21" s="5"/>
      <c r="D21" s="5"/>
      <c r="E21" s="5"/>
      <c r="F21" s="5"/>
      <c r="G21" s="5"/>
      <c r="H21" s="5"/>
      <c r="I21" s="13" t="n">
        <f aca="false">IF(AND(N(B21)&gt;0,N(C21)&gt;0,N(D21)&gt;0,N(E21)&gt;0),B21*(C21+2*$D$5)*(D21+2*$D$5)*E21,0)</f>
        <v>0</v>
      </c>
      <c r="J21" s="13" t="n">
        <f aca="false">IF(AND(N(B21)&gt;0,N(C21)&gt;0,N(D21)&gt;0,N(E21)&gt;0),B21*((C21+0.2)*(D21+0.2)*$D$6+C21*D21*N(F21)+N(G21)*N(H21)),0)</f>
        <v>0</v>
      </c>
      <c r="K21" s="13" t="n">
        <f aca="false">MAX(0,I21-J21)</f>
        <v>0</v>
      </c>
    </row>
    <row r="22" customFormat="false" ht="15" hidden="false" customHeight="false" outlineLevel="0" collapsed="false">
      <c r="A22" s="11"/>
      <c r="B22" s="12"/>
      <c r="C22" s="5"/>
      <c r="D22" s="5"/>
      <c r="E22" s="5"/>
      <c r="F22" s="5"/>
      <c r="G22" s="5"/>
      <c r="H22" s="5"/>
      <c r="I22" s="13" t="n">
        <f aca="false">IF(AND(N(B22)&gt;0,N(C22)&gt;0,N(D22)&gt;0,N(E22)&gt;0),B22*(C22+2*$D$5)*(D22+2*$D$5)*E22,0)</f>
        <v>0</v>
      </c>
      <c r="J22" s="13" t="n">
        <f aca="false">IF(AND(N(B22)&gt;0,N(C22)&gt;0,N(D22)&gt;0,N(E22)&gt;0),B22*((C22+0.2)*(D22+0.2)*$D$6+C22*D22*N(F22)+N(G22)*N(H22)),0)</f>
        <v>0</v>
      </c>
      <c r="K22" s="13" t="n">
        <f aca="false">MAX(0,I22-J22)</f>
        <v>0</v>
      </c>
    </row>
    <row r="23" customFormat="false" ht="15" hidden="false" customHeight="false" outlineLevel="0" collapsed="false">
      <c r="A23" s="11"/>
      <c r="B23" s="12"/>
      <c r="C23" s="5"/>
      <c r="D23" s="5"/>
      <c r="E23" s="5"/>
      <c r="F23" s="5"/>
      <c r="G23" s="5"/>
      <c r="H23" s="5"/>
      <c r="I23" s="13" t="n">
        <f aca="false">IF(AND(N(B23)&gt;0,N(C23)&gt;0,N(D23)&gt;0,N(E23)&gt;0),B23*(C23+2*$D$5)*(D23+2*$D$5)*E23,0)</f>
        <v>0</v>
      </c>
      <c r="J23" s="13" t="n">
        <f aca="false">IF(AND(N(B23)&gt;0,N(C23)&gt;0,N(D23)&gt;0,N(E23)&gt;0),B23*((C23+0.2)*(D23+0.2)*$D$6+C23*D23*N(F23)+N(G23)*N(H23)),0)</f>
        <v>0</v>
      </c>
      <c r="K23" s="13" t="n">
        <f aca="false">MAX(0,I23-J23)</f>
        <v>0</v>
      </c>
    </row>
    <row r="24" customFormat="false" ht="15" hidden="false" customHeight="false" outlineLevel="0" collapsed="false">
      <c r="A24" s="11"/>
      <c r="B24" s="12"/>
      <c r="C24" s="5"/>
      <c r="D24" s="5"/>
      <c r="E24" s="5"/>
      <c r="F24" s="5"/>
      <c r="G24" s="5"/>
      <c r="H24" s="5"/>
      <c r="I24" s="13" t="n">
        <f aca="false">IF(AND(N(B24)&gt;0,N(C24)&gt;0,N(D24)&gt;0,N(E24)&gt;0),B24*(C24+2*$D$5)*(D24+2*$D$5)*E24,0)</f>
        <v>0</v>
      </c>
      <c r="J24" s="13" t="n">
        <f aca="false">IF(AND(N(B24)&gt;0,N(C24)&gt;0,N(D24)&gt;0,N(E24)&gt;0),B24*((C24+0.2)*(D24+0.2)*$D$6+C24*D24*N(F24)+N(G24)*N(H24)),0)</f>
        <v>0</v>
      </c>
      <c r="K24" s="13" t="n">
        <f aca="false">MAX(0,I24-J24)</f>
        <v>0</v>
      </c>
    </row>
    <row r="25" customFormat="false" ht="15" hidden="false" customHeight="false" outlineLevel="0" collapsed="false">
      <c r="A25" s="11"/>
      <c r="B25" s="12"/>
      <c r="C25" s="5"/>
      <c r="D25" s="5"/>
      <c r="E25" s="5"/>
      <c r="F25" s="5"/>
      <c r="G25" s="5"/>
      <c r="H25" s="5"/>
      <c r="I25" s="13" t="n">
        <f aca="false">IF(AND(N(B25)&gt;0,N(C25)&gt;0,N(D25)&gt;0,N(E25)&gt;0),B25*(C25+2*$D$5)*(D25+2*$D$5)*E25,0)</f>
        <v>0</v>
      </c>
      <c r="J25" s="13" t="n">
        <f aca="false">IF(AND(N(B25)&gt;0,N(C25)&gt;0,N(D25)&gt;0,N(E25)&gt;0),B25*((C25+0.2)*(D25+0.2)*$D$6+C25*D25*N(F25)+N(G25)*N(H25)),0)</f>
        <v>0</v>
      </c>
      <c r="K25" s="13" t="n">
        <f aca="false">MAX(0,I25-J25)</f>
        <v>0</v>
      </c>
    </row>
    <row r="26" customFormat="false" ht="15" hidden="false" customHeight="false" outlineLevel="0" collapsed="false">
      <c r="A26" s="11"/>
      <c r="B26" s="12"/>
      <c r="C26" s="5"/>
      <c r="D26" s="5"/>
      <c r="E26" s="5"/>
      <c r="F26" s="5"/>
      <c r="G26" s="5"/>
      <c r="H26" s="5"/>
      <c r="I26" s="13" t="n">
        <f aca="false">IF(AND(N(B26)&gt;0,N(C26)&gt;0,N(D26)&gt;0,N(E26)&gt;0),B26*(C26+2*$D$5)*(D26+2*$D$5)*E26,0)</f>
        <v>0</v>
      </c>
      <c r="J26" s="13" t="n">
        <f aca="false">IF(AND(N(B26)&gt;0,N(C26)&gt;0,N(D26)&gt;0,N(E26)&gt;0),B26*((C26+0.2)*(D26+0.2)*$D$6+C26*D26*N(F26)+N(G26)*N(H26)),0)</f>
        <v>0</v>
      </c>
      <c r="K26" s="13" t="n">
        <f aca="false">MAX(0,I26-J26)</f>
        <v>0</v>
      </c>
    </row>
    <row r="27" customFormat="false" ht="15" hidden="false" customHeight="false" outlineLevel="0" collapsed="false">
      <c r="A27" s="11"/>
      <c r="B27" s="12"/>
      <c r="C27" s="5"/>
      <c r="D27" s="5"/>
      <c r="E27" s="5"/>
      <c r="F27" s="5"/>
      <c r="G27" s="5"/>
      <c r="H27" s="5"/>
      <c r="I27" s="13" t="n">
        <f aca="false">IF(AND(N(B27)&gt;0,N(C27)&gt;0,N(D27)&gt;0,N(E27)&gt;0),B27*(C27+2*$D$5)*(D27+2*$D$5)*E27,0)</f>
        <v>0</v>
      </c>
      <c r="J27" s="13" t="n">
        <f aca="false">IF(AND(N(B27)&gt;0,N(C27)&gt;0,N(D27)&gt;0,N(E27)&gt;0),B27*((C27+0.2)*(D27+0.2)*$D$6+C27*D27*N(F27)+N(G27)*N(H27)),0)</f>
        <v>0</v>
      </c>
      <c r="K27" s="13" t="n">
        <f aca="false">MAX(0,I27-J27)</f>
        <v>0</v>
      </c>
    </row>
    <row r="28" customFormat="false" ht="15" hidden="false" customHeight="false" outlineLevel="0" collapsed="false">
      <c r="A28" s="11"/>
      <c r="B28" s="12"/>
      <c r="C28" s="5"/>
      <c r="D28" s="5"/>
      <c r="E28" s="5"/>
      <c r="F28" s="5"/>
      <c r="G28" s="5"/>
      <c r="H28" s="5"/>
      <c r="I28" s="13" t="n">
        <f aca="false">IF(AND(N(B28)&gt;0,N(C28)&gt;0,N(D28)&gt;0,N(E28)&gt;0),B28*(C28+2*$D$5)*(D28+2*$D$5)*E28,0)</f>
        <v>0</v>
      </c>
      <c r="J28" s="13" t="n">
        <f aca="false">IF(AND(N(B28)&gt;0,N(C28)&gt;0,N(D28)&gt;0,N(E28)&gt;0),B28*((C28+0.2)*(D28+0.2)*$D$6+C28*D28*N(F28)+N(G28)*N(H28)),0)</f>
        <v>0</v>
      </c>
      <c r="K28" s="13" t="n">
        <f aca="false">MAX(0,I28-J28)</f>
        <v>0</v>
      </c>
    </row>
    <row r="29" customFormat="false" ht="15" hidden="false" customHeight="false" outlineLevel="0" collapsed="false">
      <c r="A29" s="11"/>
      <c r="B29" s="12"/>
      <c r="C29" s="5"/>
      <c r="D29" s="5"/>
      <c r="E29" s="5"/>
      <c r="F29" s="5"/>
      <c r="G29" s="5"/>
      <c r="H29" s="5"/>
      <c r="I29" s="13" t="n">
        <f aca="false">IF(AND(N(B29)&gt;0,N(C29)&gt;0,N(D29)&gt;0,N(E29)&gt;0),B29*(C29+2*$D$5)*(D29+2*$D$5)*E29,0)</f>
        <v>0</v>
      </c>
      <c r="J29" s="13" t="n">
        <f aca="false">IF(AND(N(B29)&gt;0,N(C29)&gt;0,N(D29)&gt;0,N(E29)&gt;0),B29*((C29+0.2)*(D29+0.2)*$D$6+C29*D29*N(F29)+N(G29)*N(H29)),0)</f>
        <v>0</v>
      </c>
      <c r="K29" s="13" t="n">
        <f aca="false">MAX(0,I29-J29)</f>
        <v>0</v>
      </c>
    </row>
    <row r="30" customFormat="false" ht="15" hidden="false" customHeight="false" outlineLevel="0" collapsed="false">
      <c r="A30" s="11"/>
      <c r="B30" s="12"/>
      <c r="C30" s="5"/>
      <c r="D30" s="5"/>
      <c r="E30" s="5"/>
      <c r="F30" s="5"/>
      <c r="G30" s="5"/>
      <c r="H30" s="5"/>
      <c r="I30" s="13" t="n">
        <f aca="false">IF(AND(N(B30)&gt;0,N(C30)&gt;0,N(D30)&gt;0,N(E30)&gt;0),B30*(C30+2*$D$5)*(D30+2*$D$5)*E30,0)</f>
        <v>0</v>
      </c>
      <c r="J30" s="13" t="n">
        <f aca="false">IF(AND(N(B30)&gt;0,N(C30)&gt;0,N(D30)&gt;0,N(E30)&gt;0),B30*((C30+0.2)*(D30+0.2)*$D$6+C30*D30*N(F30)+N(G30)*N(H30)),0)</f>
        <v>0</v>
      </c>
      <c r="K30" s="13" t="n">
        <f aca="false">MAX(0,I30-J30)</f>
        <v>0</v>
      </c>
    </row>
    <row r="31" customFormat="false" ht="15" hidden="false" customHeight="false" outlineLevel="0" collapsed="false">
      <c r="A31" s="14" t="s">
        <v>30</v>
      </c>
      <c r="B31" s="15"/>
      <c r="C31" s="15"/>
      <c r="D31" s="15"/>
      <c r="E31" s="15"/>
      <c r="F31" s="15"/>
      <c r="G31" s="15"/>
      <c r="H31" s="15"/>
      <c r="I31" s="16" t="n">
        <f aca="false">SUM(I16:I30)</f>
        <v>227.588</v>
      </c>
      <c r="J31" s="16" t="n">
        <f aca="false">SUM(J16:J30)</f>
        <v>67.63</v>
      </c>
      <c r="K31" s="16" t="n">
        <f aca="false">SUM(K16:K30)</f>
        <v>159.958</v>
      </c>
    </row>
    <row r="33" customFormat="false" ht="21.75" hidden="false" customHeight="true" outlineLevel="0" collapsed="false">
      <c r="A33" s="3" t="s">
        <v>31</v>
      </c>
      <c r="B33" s="3"/>
      <c r="C33" s="3"/>
      <c r="D33" s="3"/>
      <c r="E33" s="3"/>
      <c r="F33" s="3"/>
    </row>
    <row r="34" customFormat="false" ht="15" hidden="false" customHeight="true" outlineLevel="0" collapsed="false">
      <c r="A34" s="4" t="s">
        <v>32</v>
      </c>
      <c r="B34" s="4"/>
      <c r="C34" s="4"/>
      <c r="D34" s="16" t="n">
        <f aca="false">$I$31</f>
        <v>227.588</v>
      </c>
      <c r="E34" s="6" t="s">
        <v>9</v>
      </c>
      <c r="F34" s="6"/>
    </row>
    <row r="35" customFormat="false" ht="15" hidden="false" customHeight="true" outlineLevel="0" collapsed="false">
      <c r="A35" s="4" t="s">
        <v>33</v>
      </c>
      <c r="B35" s="4"/>
      <c r="C35" s="4"/>
      <c r="D35" s="16" t="n">
        <f aca="false">$K$31</f>
        <v>159.958</v>
      </c>
      <c r="E35" s="6" t="s">
        <v>9</v>
      </c>
      <c r="F35" s="6"/>
    </row>
    <row r="36" customFormat="false" ht="15" hidden="false" customHeight="true" outlineLevel="0" collapsed="false">
      <c r="A36" s="4" t="s">
        <v>34</v>
      </c>
      <c r="B36" s="4"/>
      <c r="C36" s="4"/>
      <c r="D36" s="13" t="n">
        <f aca="false">$K$31*(1+$D$8)</f>
        <v>183.9517</v>
      </c>
      <c r="E36" s="6" t="s">
        <v>9</v>
      </c>
      <c r="F36" s="6"/>
    </row>
    <row r="37" customFormat="false" ht="15" hidden="false" customHeight="true" outlineLevel="0" collapsed="false">
      <c r="A37" s="4" t="s">
        <v>35</v>
      </c>
      <c r="B37" s="4"/>
      <c r="C37" s="4"/>
      <c r="D37" s="13" t="n">
        <f aca="false">MAX(0,$I$31-$D$36)</f>
        <v>43.6363</v>
      </c>
      <c r="E37" s="6" t="s">
        <v>9</v>
      </c>
      <c r="F37" s="6"/>
    </row>
    <row r="38" customFormat="false" ht="15" hidden="false" customHeight="true" outlineLevel="0" collapsed="false">
      <c r="A38" s="4" t="s">
        <v>36</v>
      </c>
      <c r="B38" s="4"/>
      <c r="C38" s="4"/>
      <c r="D38" s="13" t="n">
        <f aca="false">MAX(0,$D$36-$I$31)</f>
        <v>0</v>
      </c>
      <c r="E38" s="6" t="s">
        <v>9</v>
      </c>
      <c r="F38" s="6"/>
    </row>
    <row r="39" customFormat="false" ht="15" hidden="false" customHeight="true" outlineLevel="0" collapsed="false">
      <c r="A39" s="4" t="s">
        <v>37</v>
      </c>
      <c r="B39" s="4"/>
      <c r="C39" s="4"/>
      <c r="D39" s="13" t="n">
        <f aca="false">$D$37*(1+$D$7)</f>
        <v>54.545375</v>
      </c>
      <c r="E39" s="6" t="s">
        <v>9</v>
      </c>
      <c r="F39" s="6"/>
    </row>
    <row r="40" customFormat="false" ht="15" hidden="false" customHeight="true" outlineLevel="0" collapsed="false">
      <c r="A40" s="4" t="s">
        <v>38</v>
      </c>
      <c r="B40" s="4"/>
      <c r="C40" s="4"/>
      <c r="D40" s="17" t="n">
        <f aca="false">IF($D$9&gt;0,ROUNDUP($D$39/$D$9,0),0)</f>
        <v>4</v>
      </c>
      <c r="E40" s="6" t="s">
        <v>39</v>
      </c>
      <c r="F40" s="6"/>
    </row>
    <row r="41" customFormat="false" ht="15" hidden="false" customHeight="true" outlineLevel="0" collapsed="false">
      <c r="A41" s="4" t="s">
        <v>40</v>
      </c>
      <c r="B41" s="4"/>
      <c r="C41" s="4"/>
      <c r="D41" s="16" t="n">
        <f aca="false">$I$31*$D$10+$K$31*$D$11+$D$40*$D$12</f>
        <v>8615.66</v>
      </c>
      <c r="E41" s="6" t="s">
        <v>11</v>
      </c>
      <c r="F41" s="6"/>
    </row>
    <row r="42" customFormat="false" ht="15" hidden="false" customHeight="true" outlineLevel="0" collapsed="false">
      <c r="A42" s="18" t="s">
        <v>41</v>
      </c>
      <c r="B42" s="18"/>
      <c r="C42" s="18"/>
      <c r="D42" s="18"/>
      <c r="E42" s="18"/>
      <c r="F42" s="18"/>
      <c r="G42" s="18"/>
      <c r="H42" s="18"/>
      <c r="I42" s="18"/>
      <c r="J42" s="18"/>
      <c r="K42" s="18"/>
    </row>
    <row r="43" customFormat="false" ht="15" hidden="false" customHeight="true" outlineLevel="0" collapsed="false">
      <c r="A43" s="18" t="s">
        <v>42</v>
      </c>
      <c r="B43" s="18"/>
      <c r="C43" s="18"/>
      <c r="D43" s="18"/>
      <c r="E43" s="18"/>
      <c r="F43" s="18"/>
      <c r="G43" s="18"/>
      <c r="H43" s="18"/>
      <c r="I43" s="18"/>
      <c r="J43" s="18"/>
      <c r="K43" s="18"/>
    </row>
  </sheetData>
  <sheetProtection sheet="true" formatCells="false" formatColumns="false" formatRows="false" sort="false" autoFilter="false"/>
  <mergeCells count="39">
    <mergeCell ref="A1:K1"/>
    <mergeCell ref="A2:K2"/>
    <mergeCell ref="A4:F4"/>
    <mergeCell ref="A5:C5"/>
    <mergeCell ref="E5:F5"/>
    <mergeCell ref="A6:C6"/>
    <mergeCell ref="E6:F6"/>
    <mergeCell ref="A7:C7"/>
    <mergeCell ref="E7:F7"/>
    <mergeCell ref="A8:C8"/>
    <mergeCell ref="E8:F8"/>
    <mergeCell ref="A9:C9"/>
    <mergeCell ref="E9:F9"/>
    <mergeCell ref="A10:C10"/>
    <mergeCell ref="E10:F10"/>
    <mergeCell ref="A11:C11"/>
    <mergeCell ref="E11:F11"/>
    <mergeCell ref="A12:C12"/>
    <mergeCell ref="E12:F12"/>
    <mergeCell ref="A14:K14"/>
    <mergeCell ref="A33:F33"/>
    <mergeCell ref="A34:C34"/>
    <mergeCell ref="E34:F34"/>
    <mergeCell ref="A35:C35"/>
    <mergeCell ref="E35:F35"/>
    <mergeCell ref="A36:C36"/>
    <mergeCell ref="E36:F36"/>
    <mergeCell ref="A37:C37"/>
    <mergeCell ref="E37:F37"/>
    <mergeCell ref="A38:C38"/>
    <mergeCell ref="E38:F38"/>
    <mergeCell ref="A39:C39"/>
    <mergeCell ref="E39:F39"/>
    <mergeCell ref="A40:C40"/>
    <mergeCell ref="E40:F40"/>
    <mergeCell ref="A41:C41"/>
    <mergeCell ref="E41:F41"/>
    <mergeCell ref="A42:K42"/>
    <mergeCell ref="A43:K43"/>
  </mergeCells>
  <dataValidations count="1">
    <dataValidation allowBlank="true" error="أدخل رقمًا بين 0 و 100000" errorStyle="stop" errorTitle="Sheetaky" operator="between" showDropDown="false" showErrorMessage="true" showInputMessage="false" sqref="D5:D12 B16:H30"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43</v>
      </c>
      <c r="B1" s="1"/>
    </row>
    <row r="2" customFormat="false" ht="18" hidden="false" customHeight="true" outlineLevel="0" collapsed="false">
      <c r="A2" s="2" t="s">
        <v>44</v>
      </c>
      <c r="B2" s="2"/>
    </row>
    <row r="4" customFormat="false" ht="21.75" hidden="false" customHeight="true" outlineLevel="0" collapsed="false">
      <c r="A4" s="3" t="s">
        <v>45</v>
      </c>
      <c r="B4" s="3"/>
    </row>
    <row r="5" customFormat="false" ht="45" hidden="false" customHeight="true" outlineLevel="0" collapsed="false">
      <c r="A5" s="19" t="s">
        <v>46</v>
      </c>
      <c r="B5" s="19"/>
    </row>
    <row r="7" customFormat="false" ht="21.75" hidden="false" customHeight="true" outlineLevel="0" collapsed="false">
      <c r="A7" s="3" t="s">
        <v>47</v>
      </c>
      <c r="B7" s="3"/>
    </row>
    <row r="8" customFormat="false" ht="19.5" hidden="false" customHeight="true" outlineLevel="0" collapsed="false">
      <c r="A8" s="20" t="n">
        <v>1</v>
      </c>
      <c r="B8" s="21" t="s">
        <v>48</v>
      </c>
    </row>
    <row r="9" customFormat="false" ht="19.5" hidden="false" customHeight="true" outlineLevel="0" collapsed="false">
      <c r="A9" s="20" t="n">
        <v>2</v>
      </c>
      <c r="B9" s="21" t="s">
        <v>49</v>
      </c>
    </row>
    <row r="10" customFormat="false" ht="19.5" hidden="false" customHeight="true" outlineLevel="0" collapsed="false">
      <c r="A10" s="20" t="n">
        <v>3</v>
      </c>
      <c r="B10" s="21" t="s">
        <v>50</v>
      </c>
    </row>
    <row r="11" customFormat="false" ht="19.5" hidden="false" customHeight="true" outlineLevel="0" collapsed="false">
      <c r="A11" s="20" t="n">
        <v>4</v>
      </c>
      <c r="B11" s="21" t="s">
        <v>51</v>
      </c>
    </row>
    <row r="13" customFormat="false" ht="21.75" hidden="false" customHeight="true" outlineLevel="0" collapsed="false">
      <c r="A13" s="3" t="s">
        <v>52</v>
      </c>
      <c r="B13" s="3"/>
    </row>
    <row r="14" customFormat="false" ht="15" hidden="false" customHeight="false" outlineLevel="0" collapsed="false">
      <c r="A14" s="11"/>
      <c r="B14" s="21" t="s">
        <v>53</v>
      </c>
    </row>
    <row r="15" customFormat="false" ht="15" hidden="false" customHeight="false" outlineLevel="0" collapsed="false">
      <c r="A15" s="22"/>
      <c r="B15" s="21" t="s">
        <v>54</v>
      </c>
    </row>
    <row r="16" customFormat="false" ht="15" hidden="false" customHeight="false" outlineLevel="0" collapsed="false">
      <c r="A16" s="23"/>
      <c r="B16" s="21" t="s">
        <v>55</v>
      </c>
    </row>
    <row r="18" customFormat="false" ht="21.75" hidden="false" customHeight="true" outlineLevel="0" collapsed="false">
      <c r="A18" s="3" t="s">
        <v>56</v>
      </c>
      <c r="B18" s="3"/>
    </row>
    <row r="19" customFormat="false" ht="19.5" hidden="false" customHeight="true" outlineLevel="0" collapsed="false">
      <c r="A19" s="24" t="s">
        <v>57</v>
      </c>
      <c r="B19" s="25" t="s">
        <v>58</v>
      </c>
    </row>
    <row r="20" customFormat="false" ht="19.5" hidden="false" customHeight="true" outlineLevel="0" collapsed="false">
      <c r="A20" s="24" t="s">
        <v>57</v>
      </c>
      <c r="B20" s="25" t="s">
        <v>59</v>
      </c>
    </row>
    <row r="21" customFormat="false" ht="19.5" hidden="false" customHeight="true" outlineLevel="0" collapsed="false">
      <c r="A21" s="24" t="s">
        <v>57</v>
      </c>
      <c r="B21" s="25" t="s">
        <v>60</v>
      </c>
    </row>
    <row r="22" customFormat="false" ht="19.5" hidden="false" customHeight="true" outlineLevel="0" collapsed="false">
      <c r="A22" s="24" t="s">
        <v>57</v>
      </c>
      <c r="B22" s="25" t="s">
        <v>61</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2026-10-22T20:56:41Z</dcterms:created>
  <dc:creator>Sheetaky.com</dc:creator>
  <dc:description/>
  <dc:language>en-US</dc:language>
  <cp:lastModifiedBy/>
  <dcterms:modified xsi:type="dcterms:W3CDTF">2026-10-22T20:56:41Z</dcterms:modified>
  <cp:revision>0</cp:revision>
  <dc:subject/>
  <dc:title>EXC</dc:title>
</cp:coreProperties>
</file>

<file path=docProps/custom.xml><?xml version="1.0" encoding="utf-8"?>
<Properties xmlns="http://schemas.openxmlformats.org/officeDocument/2006/custom-properties" xmlns:vt="http://schemas.openxmlformats.org/officeDocument/2006/docPropsVTypes"/>
</file>