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حاسبة الأحمال الكهربائية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<sst xmlns="http://schemas.openxmlformats.org/spreadsheetml/2006/main" count="25" uniqueCount="25">
  <si>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 xml:space="preserve">حاسبة الأحمال الكهربائية</t>
  </si>
  <si>
    <t xml:space="preserve">الخلايا الصفراء بخط أزرق للإدخال، والباقي يُحسب تلقائيًا.</t>
  </si>
  <si>
    <t xml:space="preserve">الحمل</t>
  </si>
  <si>
    <t xml:space="preserve">العدد</t>
  </si>
  <si>
    <t xml:space="preserve">القدرة (واط)</t>
  </si>
  <si>
    <t xml:space="preserve">معامل الطلب</t>
  </si>
  <si>
    <t xml:space="preserve">الحمل الفعلي (واط)</t>
  </si>
  <si>
    <t xml:space="preserve">إجمالي القدرة (واط)</t>
  </si>
  <si>
    <t xml:space="preserve">إنارة LED</t>
  </si>
  <si>
    <t xml:space="preserve">مكيف 24000 BTU</t>
  </si>
  <si>
    <t xml:space="preserve">مقابس عامة</t>
  </si>
  <si>
    <t xml:space="preserve">سخان مياه</t>
  </si>
  <si>
    <t xml:space="preserve">غسالة</t>
  </si>
  <si>
    <t xml:space="preserve">مضخة مياه</t>
  </si>
  <si>
    <t xml:space="preserve">الإجمالي</t>
  </si>
  <si>
    <t xml:space="preserve">معامل القدرة (PF)</t>
  </si>
  <si>
    <t xml:space="preserve">الجهد بين الأطوار (فولت)</t>
  </si>
  <si>
    <t xml:space="preserve">عدد الأطوار (1 أو 3)</t>
  </si>
  <si>
    <t xml:space="preserve">هامش أمان</t>
  </si>
  <si>
    <t xml:space="preserve">الحمل الفعلي (كيلوواط)</t>
  </si>
  <si>
    <t xml:space="preserve">القدرة الظاهرية (kVA)</t>
  </si>
  <si>
    <t xml:space="preserve">التيار (أمبير)</t>
  </si>
  <si>
    <t xml:space="preserve">التيار مع هامش الأمان (أمبير)</t>
  </si>
  <si>
    <t xml:space="preserve">سعة المحول المقترحة (kVA)</t>
  </si>
  <si>
    <t xml:space="preserve">الأرقام تقريبية للتقدير الأولي، وتُراجع من مهندس مختص وفق الكود السعودي قبل التنفيذ.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</si>
</sst>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"/>
    <numFmt numFmtId="166" formatCode="0%"/>
    <numFmt numFmtId="167" formatCode="0.00"/>
    <numFmt numFmtId="168" formatCode="0"/>
    <numFmt numFmtId="169" formatCode="#,##0.0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sz val="9"/>
      <color rgb="FF5A665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FF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000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7603A"/>
        <bgColor rgb="FF008080"/>
      </patternFill>
    </fill>
    <fill>
      <patternFill patternType="solid">
        <fgColor rgb="FFFFF6DD"/>
        <bgColor rgb="FFFFFFFF"/>
      </patternFill>
    </fill>
    <fill>
      <patternFill patternType="solid">
        <fgColor rgb="FFE8F1EA"/>
        <bgColor rgb="FFFFF6D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CFC9"/>
      </left>
      <right style="thin">
        <color rgb="FFC9CFC9"/>
      </right>
      <top style="thin">
        <color rgb="FFC9CFC9"/>
      </top>
      <bottom style="thin">
        <color rgb="FFC9CFC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7" fontId="7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7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7603A"/>
      <rgbColor rgb="FF000080"/>
      <rgbColor rgb="FF808000"/>
      <rgbColor rgb="FF800080"/>
      <rgbColor rgb="FF008080"/>
      <rgbColor rgb="FFC9CFC9"/>
      <rgbColor rgb="FF808080"/>
      <rgbColor rgb="FF9999FF"/>
      <rgbColor rgb="FF993366"/>
      <rgbColor rgb="FFFFF6DD"/>
      <rgbColor rgb="FFE8F1EA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65F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0"/>
  <sheetViews>
    <sheetView showFormulas="false" showGridLines="fals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0"/>
    <col collapsed="false" customWidth="true" hidden="false" outlineLevel="0" max="3" min="3" style="0" width="14"/>
    <col collapsed="false" customWidth="true" hidden="false" outlineLevel="0" max="4" min="4" style="0" width="12"/>
    <col collapsed="false" customWidth="true" hidden="false" outlineLevel="0" max="5" min="5" style="0" width="14"/>
    <col collapsed="false" customWidth="true" hidden="false" outlineLevel="0" max="6" min="6" style="0" width="16"/>
  </cols>
  <sheetData>
    <row r="1" customFormat="false" ht="33.7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5" hidden="false" customHeight="true" outlineLevel="0" collapsed="false">
      <c r="A2" s="2" t="s">
        <v>1</v>
      </c>
      <c r="B2" s="2"/>
      <c r="C2" s="2"/>
      <c r="D2" s="2"/>
      <c r="E2" s="2"/>
      <c r="F2" s="2"/>
    </row>
    <row r="4" customFormat="false" ht="30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customFormat="false" ht="15" hidden="false" customHeight="false" outlineLevel="0" collapsed="false">
      <c r="A5" s="4" t="s">
        <v>8</v>
      </c>
      <c r="B5" s="5" t="n">
        <v>40</v>
      </c>
      <c r="C5" s="6" t="n">
        <v>120</v>
      </c>
      <c r="D5" s="7" t="n">
        <v>1</v>
      </c>
      <c r="E5" s="8" t="n">
        <f aca="false">B5*C5*D5</f>
        <v>4800</v>
      </c>
      <c r="F5" s="8" t="n">
        <f aca="false">B5*C5</f>
        <v>4800</v>
      </c>
    </row>
    <row r="6" customFormat="false" ht="15" hidden="false" customHeight="false" outlineLevel="0" collapsed="false">
      <c r="A6" s="4" t="s">
        <v>9</v>
      </c>
      <c r="B6" s="5" t="n">
        <v>4</v>
      </c>
      <c r="C6" s="6" t="n">
        <v>2800</v>
      </c>
      <c r="D6" s="7" t="n">
        <v>0.8</v>
      </c>
      <c r="E6" s="8" t="n">
        <f aca="false">B6*C6*D6</f>
        <v>8960</v>
      </c>
      <c r="F6" s="8" t="n">
        <f aca="false">B6*C6</f>
        <v>11200</v>
      </c>
    </row>
    <row r="7" customFormat="false" ht="15" hidden="false" customHeight="false" outlineLevel="0" collapsed="false">
      <c r="A7" s="4" t="s">
        <v>10</v>
      </c>
      <c r="B7" s="5" t="n">
        <v>30</v>
      </c>
      <c r="C7" s="6" t="n">
        <v>200</v>
      </c>
      <c r="D7" s="7" t="n">
        <v>0.4</v>
      </c>
      <c r="E7" s="8" t="n">
        <f aca="false">B7*C7*D7</f>
        <v>2400</v>
      </c>
      <c r="F7" s="8" t="n">
        <f aca="false">B7*C7</f>
        <v>6000</v>
      </c>
    </row>
    <row r="8" customFormat="false" ht="15" hidden="false" customHeight="false" outlineLevel="0" collapsed="false">
      <c r="A8" s="4" t="s">
        <v>11</v>
      </c>
      <c r="B8" s="5" t="n">
        <v>2</v>
      </c>
      <c r="C8" s="6" t="n">
        <v>2000</v>
      </c>
      <c r="D8" s="7" t="n">
        <v>0.7</v>
      </c>
      <c r="E8" s="8" t="n">
        <f aca="false">B8*C8*D8</f>
        <v>2800</v>
      </c>
      <c r="F8" s="8" t="n">
        <f aca="false">B8*C8</f>
        <v>4000</v>
      </c>
    </row>
    <row r="9" customFormat="false" ht="15" hidden="false" customHeight="false" outlineLevel="0" collapsed="false">
      <c r="A9" s="4" t="s">
        <v>12</v>
      </c>
      <c r="B9" s="5" t="n">
        <v>1</v>
      </c>
      <c r="C9" s="6" t="n">
        <v>2200</v>
      </c>
      <c r="D9" s="7" t="n">
        <v>0.5</v>
      </c>
      <c r="E9" s="8" t="n">
        <f aca="false">B9*C9*D9</f>
        <v>1100</v>
      </c>
      <c r="F9" s="8" t="n">
        <f aca="false">B9*C9</f>
        <v>2200</v>
      </c>
    </row>
    <row r="10" customFormat="false" ht="15" hidden="false" customHeight="false" outlineLevel="0" collapsed="false">
      <c r="A10" s="4" t="s">
        <v>13</v>
      </c>
      <c r="B10" s="5" t="n">
        <v>1</v>
      </c>
      <c r="C10" s="6" t="n">
        <v>750</v>
      </c>
      <c r="D10" s="7" t="n">
        <v>0.6</v>
      </c>
      <c r="E10" s="8" t="n">
        <f aca="false">B10*C10*D10</f>
        <v>450</v>
      </c>
      <c r="F10" s="8" t="n">
        <f aca="false">B10*C10</f>
        <v>750</v>
      </c>
    </row>
    <row r="11" customFormat="false" ht="15" hidden="false" customHeight="false" outlineLevel="0" collapsed="false">
      <c r="A11" s="4"/>
      <c r="B11" s="5"/>
      <c r="C11" s="5"/>
      <c r="D11" s="7" t="n">
        <v>1</v>
      </c>
      <c r="E11" s="8" t="n">
        <f aca="false">IF(B11="",0,B11*C11*D11)</f>
        <v>0</v>
      </c>
      <c r="F11" s="8" t="n">
        <f aca="false">IF(B11="",0,B11*C11)</f>
        <v>0</v>
      </c>
    </row>
    <row r="12" customFormat="false" ht="15" hidden="false" customHeight="false" outlineLevel="0" collapsed="false">
      <c r="A12" s="4"/>
      <c r="B12" s="5"/>
      <c r="C12" s="5"/>
      <c r="D12" s="7" t="n">
        <v>1</v>
      </c>
      <c r="E12" s="8" t="n">
        <f aca="false">IF(B12="",0,B12*C12*D12)</f>
        <v>0</v>
      </c>
      <c r="F12" s="8" t="n">
        <f aca="false">IF(B12="",0,B12*C12)</f>
        <v>0</v>
      </c>
    </row>
    <row r="13" customFormat="false" ht="15" hidden="false" customHeight="false" outlineLevel="0" collapsed="false">
      <c r="A13" s="4"/>
      <c r="B13" s="5"/>
      <c r="C13" s="5"/>
      <c r="D13" s="7" t="n">
        <v>1</v>
      </c>
      <c r="E13" s="8" t="n">
        <f aca="false">IF(B13="",0,B13*C13*D13)</f>
        <v>0</v>
      </c>
      <c r="F13" s="8" t="n">
        <f aca="false">IF(B13="",0,B13*C13)</f>
        <v>0</v>
      </c>
    </row>
    <row r="14" customFormat="false" ht="15" hidden="false" customHeight="false" outlineLevel="0" collapsed="false">
      <c r="A14" s="4"/>
      <c r="B14" s="5"/>
      <c r="C14" s="5"/>
      <c r="D14" s="7" t="n">
        <v>1</v>
      </c>
      <c r="E14" s="8" t="n">
        <f aca="false">IF(B14="",0,B14*C14*D14)</f>
        <v>0</v>
      </c>
      <c r="F14" s="8" t="n">
        <f aca="false">IF(B14="",0,B14*C14)</f>
        <v>0</v>
      </c>
    </row>
    <row r="15" customFormat="false" ht="15" hidden="false" customHeight="false" outlineLevel="0" collapsed="false">
      <c r="A15" s="4"/>
      <c r="B15" s="5"/>
      <c r="C15" s="5"/>
      <c r="D15" s="7" t="n">
        <v>1</v>
      </c>
      <c r="E15" s="8" t="n">
        <f aca="false">IF(B15="",0,B15*C15*D15)</f>
        <v>0</v>
      </c>
      <c r="F15" s="8" t="n">
        <f aca="false">IF(B15="",0,B15*C15)</f>
        <v>0</v>
      </c>
    </row>
    <row r="16" customFormat="false" ht="15" hidden="false" customHeight="false" outlineLevel="0" collapsed="false">
      <c r="A16" s="4"/>
      <c r="B16" s="5"/>
      <c r="C16" s="5"/>
      <c r="D16" s="7" t="n">
        <v>1</v>
      </c>
      <c r="E16" s="8" t="n">
        <f aca="false">IF(B16="",0,B16*C16*D16)</f>
        <v>0</v>
      </c>
      <c r="F16" s="8" t="n">
        <f aca="false">IF(B16="",0,B16*C16)</f>
        <v>0</v>
      </c>
    </row>
    <row r="18" customFormat="false" ht="15" hidden="false" customHeight="false" outlineLevel="0" collapsed="false">
      <c r="A18" s="9" t="s">
        <v>14</v>
      </c>
      <c r="B18" s="10"/>
      <c r="C18" s="10"/>
      <c r="D18" s="10"/>
      <c r="E18" s="11" t="n">
        <f aca="false">SUM(E5:E16)</f>
        <v>20510</v>
      </c>
      <c r="F18" s="11" t="n">
        <f aca="false">SUM(F5:F16)</f>
        <v>28950</v>
      </c>
    </row>
    <row r="20" customFormat="false" ht="15" hidden="false" customHeight="false" outlineLevel="0" collapsed="false">
      <c r="A20" s="12" t="s">
        <v>15</v>
      </c>
      <c r="B20" s="13" t="n">
        <v>0.9</v>
      </c>
    </row>
    <row r="21" customFormat="false" ht="15" hidden="false" customHeight="false" outlineLevel="0" collapsed="false">
      <c r="A21" s="12" t="s">
        <v>16</v>
      </c>
      <c r="B21" s="14" t="n">
        <v>380</v>
      </c>
    </row>
    <row r="22" customFormat="false" ht="15" hidden="false" customHeight="false" outlineLevel="0" collapsed="false">
      <c r="A22" s="12" t="s">
        <v>17</v>
      </c>
      <c r="B22" s="14" t="n">
        <v>3</v>
      </c>
    </row>
    <row r="23" customFormat="false" ht="15" hidden="false" customHeight="false" outlineLevel="0" collapsed="false">
      <c r="A23" s="12" t="s">
        <v>18</v>
      </c>
      <c r="B23" s="15" t="n">
        <v>0.2</v>
      </c>
    </row>
    <row r="25" customFormat="false" ht="15" hidden="false" customHeight="false" outlineLevel="0" collapsed="false">
      <c r="A25" s="12" t="s">
        <v>19</v>
      </c>
      <c r="B25" s="16" t="n">
        <f aca="false">E18/1000</f>
        <v>20.51</v>
      </c>
    </row>
    <row r="26" customFormat="false" ht="15" hidden="false" customHeight="false" outlineLevel="0" collapsed="false">
      <c r="A26" s="12" t="s">
        <v>20</v>
      </c>
      <c r="B26" s="16" t="n">
        <f aca="false">B25/B20</f>
        <v>22.7888888888889</v>
      </c>
    </row>
    <row r="27" customFormat="false" ht="15" hidden="false" customHeight="false" outlineLevel="0" collapsed="false">
      <c r="A27" s="12" t="s">
        <v>21</v>
      </c>
      <c r="B27" s="16" t="n">
        <f aca="false">IF(B22=3,B26*1000/(SQRT(3)*B21),B26*1000/B21)</f>
        <v>34.6241345645591</v>
      </c>
    </row>
    <row r="28" customFormat="false" ht="15" hidden="false" customHeight="false" outlineLevel="0" collapsed="false">
      <c r="A28" s="12" t="s">
        <v>22</v>
      </c>
      <c r="B28" s="16" t="n">
        <f aca="false">B27*(1+B23)</f>
        <v>41.548961477471</v>
      </c>
    </row>
    <row r="29" customFormat="false" ht="15" hidden="false" customHeight="false" outlineLevel="0" collapsed="false">
      <c r="A29" s="12" t="s">
        <v>23</v>
      </c>
      <c r="B29" s="16" t="n">
        <f aca="false">B26*(1+B23)</f>
        <v>27.3466666666667</v>
      </c>
    </row>
    <row r="30" customFormat="false" ht="15" hidden="false" customHeight="true" outlineLevel="0" collapsed="false">
      <c r="A30" s="2" t="s">
        <v>24</v>
      </c>
      <c r="B30" s="2"/>
      <c r="C30" s="2"/>
      <c r="D30" s="2"/>
      <c r="E30" s="2"/>
      <c r="F30" s="2"/>
    </row>
  </sheetData>
  <mergeCells count="3">
    <mergeCell ref="A1:F1"/>
    <mergeCell ref="A2:F2"/>
    <mergeCell ref="A30:F3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2026-10-22T16:51:02Z</dcterms:created>
  <dc:creator>openpyxl</dc:creator>
  <dc:description/>
  <dc:language>en-US</dc:language>
  <cp:lastModifiedBy/>
  <dcterms:modified xsi:type="dcterms:W3CDTF">2026-10-22T16:51:02Z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