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officedocument/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Compatibility="false"/>
  <workbookProtection/>
  <bookViews>
    <workbookView showHorizontalScroll="true" showVerticalScroll="true" showSheetTabs="true" xWindow="0" yWindow="0" windowWidth="16384" windowHeight="8192" tabRatio="600" firstSheet="0" activeTab="0"/>
  </bookViews>
  <sheets>
    <sheet name="Project" sheetId="1" state="visible" r:id="rId3"/>
    <sheet name="Guide" sheetId="2" state="visible" r:id="rId4"/>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<sst xmlns="http://schemas.openxmlformats.org/spreadsheetml/2006/main" count="68" uniqueCount="65">
  <si>
    <t xml:space="preserve">Project Performance Tracker – Earned Value (EVM)</t>
  </si>
  <si>
    <t xml:space="preserve">Is the project on budget and on schedule? CPI, SPI and estimate at completion</t>
  </si>
  <si>
    <t xml:space="preserve">Project data</t>
  </si>
  <si>
    <t xml:space="preserve">Project name</t>
  </si>
  <si>
    <t xml:space="preserve">Residential villa project</t>
  </si>
  <si>
    <t xml:space="preserve">Status date</t>
  </si>
  <si>
    <t xml:space="preserve">Activities</t>
  </si>
  <si>
    <t xml:space="preserve">#</t>
  </si>
  <si>
    <t xml:space="preserve">Activity</t>
  </si>
  <si>
    <t xml:space="preserve">Budget BAC</t>
  </si>
  <si>
    <t xml:space="preserve">Planned %</t>
  </si>
  <si>
    <t xml:space="preserve">Actual %</t>
  </si>
  <si>
    <t xml:space="preserve">Actual cost AC</t>
  </si>
  <si>
    <t xml:space="preserve">Planned PV</t>
  </si>
  <si>
    <t xml:space="preserve">Earned EV</t>
  </si>
  <si>
    <t xml:space="preserve">CV = EV−AC</t>
  </si>
  <si>
    <t xml:space="preserve">SV = EV−PV</t>
  </si>
  <si>
    <t xml:space="preserve">CPI</t>
  </si>
  <si>
    <t xml:space="preserve">SPI</t>
  </si>
  <si>
    <t xml:space="preserve">Excavation &amp; backfill</t>
  </si>
  <si>
    <t xml:space="preserve">Reinforced concrete</t>
  </si>
  <si>
    <t xml:space="preserve">Blockwork</t>
  </si>
  <si>
    <t xml:space="preserve">Electrical works</t>
  </si>
  <si>
    <t xml:space="preserve">Plumbing</t>
  </si>
  <si>
    <t xml:space="preserve">Plastering</t>
  </si>
  <si>
    <t xml:space="preserve">Finishes</t>
  </si>
  <si>
    <t xml:space="preserve">Total</t>
  </si>
  <si>
    <t xml:space="preserve">Performance indicators</t>
  </si>
  <si>
    <t xml:space="preserve">Cost performance index CPI</t>
  </si>
  <si>
    <t xml:space="preserve">Above 1 = under budget</t>
  </si>
  <si>
    <t xml:space="preserve">Schedule performance index SPI</t>
  </si>
  <si>
    <t xml:space="preserve">Above 1 = ahead of schedule</t>
  </si>
  <si>
    <t xml:space="preserve">Estimate at completion EAC</t>
  </si>
  <si>
    <t xml:space="preserve">BAC ÷ CPI</t>
  </si>
  <si>
    <t xml:space="preserve">Estimate to complete ETC</t>
  </si>
  <si>
    <t xml:space="preserve">EAC − AC</t>
  </si>
  <si>
    <t xml:space="preserve">Variance at completion VAC</t>
  </si>
  <si>
    <t xml:space="preserve">Negative = expected overrun</t>
  </si>
  <si>
    <t xml:space="preserve">To-complete performance TCPI</t>
  </si>
  <si>
    <t xml:space="preserve">Efficiency needed to finish within budget</t>
  </si>
  <si>
    <t xml:space="preserve">Percent complete</t>
  </si>
  <si>
    <t xml:space="preserve">EV ÷ BAC</t>
  </si>
  <si>
    <t xml:space="preserve">Percent spent</t>
  </si>
  <si>
    <t xml:space="preserve">AC ÷ BAC</t>
  </si>
  <si>
    <t xml:space="preserve">Status</t>
  </si>
  <si>
    <t xml:space="preserve">How to use: Project Performance Tracker – Earned Value (EVM)</t>
  </si>
  <si>
    <t xml:space="preserve">Sheetaky.com · Ready Excel sheets in Arabic and English</t>
  </si>
  <si>
    <t xml:space="preserve">What is this sheet?</t>
  </si>
  <si>
    <t xml:space="preserve">The sheet applies earned value management: for each activity you enter its budget, planned and actual percent and actual cost, and it calculates PV, EV, CV, SV, CPI and SPI, then the estimate at completion and the project status.</t>
  </si>
  <si>
    <t xml:space="preserve">Steps</t>
  </si>
  <si>
    <t xml:space="preserve">Enter the project name and the status date.</t>
  </si>
  <si>
    <t xml:space="preserve">For each activity enter its approved budget (BAC).</t>
  </si>
  <si>
    <t xml:space="preserve">Enter the planned percent to the status date (from the schedule) and the actual percent complete.</t>
  </si>
  <si>
    <t xml:space="preserve">Enter the actual cost spent on each activity to date.</t>
  </si>
  <si>
    <t xml:space="preserve">Read the indicators: CPI below 1 means cost overrun, SPI below 1 means delay.</t>
  </si>
  <si>
    <t xml:space="preserve">Color legend</t>
  </si>
  <si>
    <t xml:space="preserve">Input cell: type or choose your value here (blue text on yellow).</t>
  </si>
  <si>
    <t xml:space="preserve">Calculated cell: automatic formula, protected from accidental edits.</t>
  </si>
  <si>
    <t xml:space="preserve">Table and section headers.</t>
  </si>
  <si>
    <t xml:space="preserve">Important notes</t>
  </si>
  <si>
    <t xml:space="preserve">•</t>
  </si>
  <si>
    <t xml:space="preserve">Update weekly or monthly the same way so you can compare performance over time.</t>
  </si>
  <si>
    <t xml:space="preserve">Sheets are protected without a password to keep formulas safe. To unprotect: Review → Unprotect Sheet.</t>
  </si>
  <si>
    <t xml:space="preserve">The data shown is a worked example. Clear it and type your own data in the yellow cells only.</t>
  </si>
  <si>
    <t xml:space="preserve">More free sheets in Arabic and English at Sheetaky.com</t>
  </si>
</sst>
</file>

<file path=xl/styles.xml><?xml version="1.0" encoding="utf-8"?>
<styleSheet xmlns="http://schemas.openxmlformats.org/spreadsheetml/2006/main">
  <numFmts count="6">
    <numFmt numFmtId="164" formatCode="General"/>
    <numFmt numFmtId="165" formatCode="yyyy\-mm\-dd"/>
    <numFmt numFmtId="166" formatCode="#,##0"/>
    <numFmt numFmtId="167" formatCode="0%"/>
    <numFmt numFmtId="168" formatCode="0.00"/>
    <numFmt numFmtId="169" formatCode="0.0%"/>
  </numFmts>
  <fonts count="13">
    <font>
      <sz val="11"/>
      <color theme="1"/>
      <name val="Calibri"/>
      <family val="2"/>
      <charset val="1"/>
    </font>
    <font>
      <sz val="10"/>
      <name val="Arial"/>
      <family val="0"/>
    </font>
    <font>
      <sz val="10"/>
      <name val="Arial"/>
      <family val="0"/>
    </font>
    <font>
      <sz val="10"/>
      <name val="Arial"/>
      <family val="0"/>
    </font>
    <font>
      <b val="true"/>
      <sz val="16"/>
      <color rgb="FFFFFFFF"/>
      <name val="Arial"/>
      <family val="0"/>
      <charset val="1"/>
    </font>
    <font>
      <sz val="9"/>
      <color rgb="FFFFFFFF"/>
      <name val="Arial"/>
      <family val="0"/>
      <charset val="1"/>
    </font>
    <font>
      <b val="true"/>
      <sz val="11"/>
      <color rgb="FF0F4527"/>
      <name val="Arial"/>
      <family val="0"/>
      <charset val="1"/>
    </font>
    <font>
      <b val="true"/>
      <sz val="10"/>
      <color rgb="FF1F2A24"/>
      <name val="Arial"/>
      <family val="0"/>
      <charset val="1"/>
    </font>
    <font>
      <sz val="10"/>
      <color rgb="FF1F4FB5"/>
      <name val="Arial"/>
      <family val="0"/>
      <charset val="1"/>
    </font>
    <font>
      <b val="true"/>
      <sz val="10"/>
      <color rgb="FFFFFFFF"/>
      <name val="Arial"/>
      <family val="0"/>
      <charset val="1"/>
    </font>
    <font>
      <sz val="10"/>
      <color rgb="FF1F2A24"/>
      <name val="Arial"/>
      <family val="0"/>
      <charset val="1"/>
    </font>
    <font>
      <sz val="9"/>
      <color rgb="FF5A665F"/>
      <name val="Arial"/>
      <family val="0"/>
      <charset val="1"/>
    </font>
    <font>
      <b val="true"/>
      <sz val="10"/>
      <color rgb="FFE8A317"/>
      <name val="Arial"/>
      <family val="0"/>
      <charset val="1"/>
    </font>
  </fonts>
  <fills count="8">
    <fill>
      <patternFill patternType="none"/>
    </fill>
    <fill>
      <patternFill patternType="gray125"/>
    </fill>
    <fill>
      <patternFill patternType="solid">
        <fgColor rgb="FF17603A"/>
        <bgColor rgb="FF0F4527"/>
      </patternFill>
    </fill>
    <fill>
      <patternFill patternType="solid">
        <fgColor rgb="FF0F4527"/>
        <bgColor rgb="FF17603A"/>
      </patternFill>
    </fill>
    <fill>
      <patternFill patternType="solid">
        <fgColor rgb="FFEEF3EF"/>
        <bgColor rgb="FFE8F1EA"/>
      </patternFill>
    </fill>
    <fill>
      <patternFill patternType="solid">
        <fgColor rgb="FFFFF6DD"/>
        <bgColor rgb="FFEEF3EF"/>
      </patternFill>
    </fill>
    <fill>
      <patternFill patternType="solid">
        <fgColor rgb="FFE8F1EA"/>
        <bgColor rgb="FFEEF3EF"/>
      </patternFill>
    </fill>
    <fill>
      <patternFill patternType="solid">
        <fgColor rgb="FFD9EAD3"/>
        <bgColor rgb="FFE8F1EA"/>
      </patternFill>
    </fill>
  </fills>
  <borders count="3">
    <border diagonalUp="false" diagonalDown="false">
      <left/>
      <right/>
      <top/>
      <bottom/>
      <diagonal/>
    </border>
    <border diagonalUp="false" diagonalDown="false">
      <left style="thin">
        <color rgb="FFC9CFC9"/>
      </left>
      <right style="thin">
        <color rgb="FFC9CFC9"/>
      </right>
      <top style="thin">
        <color rgb="FFC9CFC9"/>
      </top>
      <bottom style="thin">
        <color rgb="FFC9CFC9"/>
      </bottom>
      <diagonal/>
    </border>
    <border diagonalUp="false" diagonalDown="false">
      <left style="thin">
        <color rgb="FFC9CFC9"/>
      </left>
      <right/>
      <top style="thin">
        <color rgb="FFC9CFC9"/>
      </top>
      <bottom style="thin">
        <color rgb="FFC9CFC9"/>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30">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2" borderId="0" xfId="0" applyFont="true" applyBorder="true" applyAlignment="true" applyProtection="false">
      <alignment horizontal="center" vertical="center" textRotation="0" wrapText="true" indent="0" shrinkToFit="false" readingOrder="1"/>
      <protection locked="true" hidden="false"/>
    </xf>
    <xf numFmtId="164" fontId="5" fillId="3" borderId="0" xfId="0" applyFont="true" applyBorder="true" applyAlignment="true" applyProtection="false">
      <alignment horizontal="center" vertical="center" textRotation="0" wrapText="true" indent="0" shrinkToFit="false" readingOrder="1"/>
      <protection locked="true" hidden="false"/>
    </xf>
    <xf numFmtId="164" fontId="6" fillId="4" borderId="1" xfId="0" applyFont="true" applyBorder="true" applyAlignment="true" applyProtection="false">
      <alignment horizontal="left" vertical="center" textRotation="0" wrapText="true" indent="0" shrinkToFit="false" readingOrder="1"/>
      <protection locked="true" hidden="false"/>
    </xf>
    <xf numFmtId="164" fontId="7" fillId="0" borderId="2" xfId="0" applyFont="true" applyBorder="true" applyAlignment="true" applyProtection="false">
      <alignment horizontal="left" vertical="center" textRotation="0" wrapText="true" indent="0" shrinkToFit="false" readingOrder="1"/>
      <protection locked="true" hidden="false"/>
    </xf>
    <xf numFmtId="164" fontId="8" fillId="5" borderId="2" xfId="0" applyFont="true" applyBorder="true" applyAlignment="true" applyProtection="true">
      <alignment horizontal="center" vertical="center" textRotation="0" wrapText="true" indent="0" shrinkToFit="false" readingOrder="1"/>
      <protection locked="false" hidden="false"/>
    </xf>
    <xf numFmtId="165" fontId="8" fillId="5" borderId="2" xfId="0" applyFont="true" applyBorder="true" applyAlignment="true" applyProtection="true">
      <alignment horizontal="center" vertical="center" textRotation="0" wrapText="true" indent="0" shrinkToFit="false" readingOrder="1"/>
      <protection locked="false" hidden="false"/>
    </xf>
    <xf numFmtId="164" fontId="9" fillId="2" borderId="1" xfId="0" applyFont="true" applyBorder="true" applyAlignment="true" applyProtection="false">
      <alignment horizontal="center" vertical="center" textRotation="0" wrapText="true" indent="0" shrinkToFit="false" readingOrder="1"/>
      <protection locked="true" hidden="false"/>
    </xf>
    <xf numFmtId="164" fontId="10" fillId="0" borderId="1" xfId="0" applyFont="true" applyBorder="true" applyAlignment="true" applyProtection="false">
      <alignment horizontal="center" vertical="center" textRotation="0" wrapText="true" indent="0" shrinkToFit="false" readingOrder="1"/>
      <protection locked="true" hidden="false"/>
    </xf>
    <xf numFmtId="164" fontId="8" fillId="5" borderId="1" xfId="0" applyFont="true" applyBorder="true" applyAlignment="true" applyProtection="true">
      <alignment horizontal="center" vertical="center" textRotation="0" wrapText="true" indent="0" shrinkToFit="false" readingOrder="1"/>
      <protection locked="false" hidden="false"/>
    </xf>
    <xf numFmtId="166" fontId="8" fillId="5" borderId="1" xfId="0" applyFont="true" applyBorder="true" applyAlignment="true" applyProtection="true">
      <alignment horizontal="center" vertical="center" textRotation="0" wrapText="true" indent="0" shrinkToFit="false" readingOrder="1"/>
      <protection locked="false" hidden="false"/>
    </xf>
    <xf numFmtId="167" fontId="8" fillId="5" borderId="1" xfId="0" applyFont="true" applyBorder="true" applyAlignment="true" applyProtection="true">
      <alignment horizontal="center" vertical="center" textRotation="0" wrapText="true" indent="0" shrinkToFit="false" readingOrder="1"/>
      <protection locked="false" hidden="false"/>
    </xf>
    <xf numFmtId="166" fontId="10" fillId="6" borderId="1" xfId="0" applyFont="true" applyBorder="true" applyAlignment="true" applyProtection="false">
      <alignment horizontal="center" vertical="center" textRotation="0" wrapText="true" indent="0" shrinkToFit="false" readingOrder="1"/>
      <protection locked="true" hidden="false"/>
    </xf>
    <xf numFmtId="168" fontId="10" fillId="6" borderId="1" xfId="0" applyFont="true" applyBorder="true" applyAlignment="true" applyProtection="false">
      <alignment horizontal="center" vertical="center" textRotation="0" wrapText="true" indent="0" shrinkToFit="false" readingOrder="1"/>
      <protection locked="true" hidden="false"/>
    </xf>
    <xf numFmtId="164" fontId="10" fillId="7" borderId="1" xfId="0" applyFont="true" applyBorder="true" applyAlignment="true" applyProtection="false">
      <alignment horizontal="left" vertical="center" textRotation="0" wrapText="true" indent="0" shrinkToFit="false" readingOrder="1"/>
      <protection locked="true" hidden="false"/>
    </xf>
    <xf numFmtId="164" fontId="7" fillId="7" borderId="1" xfId="0" applyFont="true" applyBorder="true" applyAlignment="true" applyProtection="false">
      <alignment horizontal="center" vertical="center" textRotation="0" wrapText="true" indent="0" shrinkToFit="false" readingOrder="1"/>
      <protection locked="true" hidden="false"/>
    </xf>
    <xf numFmtId="166" fontId="7" fillId="7" borderId="1" xfId="0" applyFont="true" applyBorder="true" applyAlignment="true" applyProtection="false">
      <alignment horizontal="center" vertical="center" textRotation="0" wrapText="true" indent="0" shrinkToFit="false" readingOrder="1"/>
      <protection locked="true" hidden="false"/>
    </xf>
    <xf numFmtId="167" fontId="7" fillId="7" borderId="1" xfId="0" applyFont="true" applyBorder="true" applyAlignment="true" applyProtection="false">
      <alignment horizontal="center" vertical="center" textRotation="0" wrapText="true" indent="0" shrinkToFit="false" readingOrder="1"/>
      <protection locked="true" hidden="false"/>
    </xf>
    <xf numFmtId="168" fontId="7" fillId="7" borderId="1" xfId="0" applyFont="true" applyBorder="true" applyAlignment="true" applyProtection="false">
      <alignment horizontal="center" vertical="center" textRotation="0" wrapText="true" indent="0" shrinkToFit="false" readingOrder="1"/>
      <protection locked="true" hidden="false"/>
    </xf>
    <xf numFmtId="164" fontId="11" fillId="0" borderId="1" xfId="0" applyFont="true" applyBorder="true" applyAlignment="true" applyProtection="false">
      <alignment horizontal="left" vertical="center" textRotation="0" wrapText="true" indent="0" shrinkToFit="false" readingOrder="1"/>
      <protection locked="true" hidden="false"/>
    </xf>
    <xf numFmtId="169" fontId="10" fillId="6" borderId="1" xfId="0" applyFont="true" applyBorder="true" applyAlignment="true" applyProtection="false">
      <alignment horizontal="center" vertical="center" textRotation="0" wrapText="true" indent="0" shrinkToFit="false" readingOrder="1"/>
      <protection locked="true" hidden="false"/>
    </xf>
    <xf numFmtId="164" fontId="7" fillId="6" borderId="1" xfId="0" applyFont="true" applyBorder="true" applyAlignment="true" applyProtection="false">
      <alignment horizontal="center" vertical="center" textRotation="0" wrapText="true" indent="0" shrinkToFit="false" readingOrder="1"/>
      <protection locked="true" hidden="false"/>
    </xf>
    <xf numFmtId="164" fontId="10" fillId="0" borderId="2" xfId="0" applyFont="true" applyBorder="true" applyAlignment="true" applyProtection="false">
      <alignment horizontal="left" vertical="center" textRotation="0" wrapText="true" indent="0" shrinkToFit="false" readingOrder="1"/>
      <protection locked="true" hidden="false"/>
    </xf>
    <xf numFmtId="164" fontId="9" fillId="2" borderId="1" xfId="0" applyFont="true" applyBorder="true" applyAlignment="true" applyProtection="false">
      <alignment horizontal="left" vertical="center" textRotation="0" wrapText="true" indent="0" shrinkToFit="false" readingOrder="1"/>
      <protection locked="true" hidden="false"/>
    </xf>
    <xf numFmtId="164" fontId="10" fillId="0" borderId="1" xfId="0" applyFont="true" applyBorder="true" applyAlignment="true" applyProtection="false">
      <alignment horizontal="left" vertical="center" textRotation="0" wrapText="true" indent="0" shrinkToFit="false" readingOrder="1"/>
      <protection locked="true" hidden="false"/>
    </xf>
    <xf numFmtId="164" fontId="8" fillId="5" borderId="1" xfId="0" applyFont="true" applyBorder="true" applyAlignment="true" applyProtection="true">
      <alignment horizontal="left" vertical="center" textRotation="0" wrapText="true" indent="0" shrinkToFit="false" readingOrder="1"/>
      <protection locked="false" hidden="false"/>
    </xf>
    <xf numFmtId="164" fontId="10" fillId="6" borderId="1" xfId="0" applyFont="true" applyBorder="true" applyAlignment="true" applyProtection="false">
      <alignment horizontal="left" vertical="center" textRotation="0" wrapText="true" indent="0" shrinkToFit="false" readingOrder="1"/>
      <protection locked="true" hidden="false"/>
    </xf>
    <xf numFmtId="164" fontId="10" fillId="2" borderId="1" xfId="0" applyFont="true" applyBorder="true" applyAlignment="true" applyProtection="false">
      <alignment horizontal="left" vertical="center" textRotation="0" wrapText="true" indent="0" shrinkToFit="false" readingOrder="1"/>
      <protection locked="true" hidden="false"/>
    </xf>
    <xf numFmtId="164" fontId="12" fillId="0" borderId="0" xfId="0" applyFont="true" applyBorder="false" applyAlignment="true" applyProtection="false">
      <alignment horizontal="left" vertical="center" textRotation="0" wrapText="true" indent="0" shrinkToFit="false" readingOrder="1"/>
      <protection locked="true" hidden="false"/>
    </xf>
    <xf numFmtId="164" fontId="10" fillId="0" borderId="0" xfId="0" applyFont="true" applyBorder="false" applyAlignment="true" applyProtection="false">
      <alignment horizontal="left" vertical="center" textRotation="0" wrapText="true" indent="0" shrinkToFit="false" readingOrder="1"/>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3">
    <dxf>
      <font>
        <name val="Arial"/>
        <charset val="1"/>
        <family val="0"/>
        <b val="1"/>
        <color rgb="FFB42318"/>
      </font>
      <fill>
        <patternFill>
          <bgColor rgb="FFFBE5D6"/>
        </patternFill>
      </fill>
    </dxf>
    <dxf>
      <font>
        <name val="Arial"/>
        <charset val="1"/>
        <family val="0"/>
        <color rgb="FF17603A"/>
      </font>
      <fill>
        <patternFill>
          <bgColor rgb="FFD9EAD3"/>
        </patternFill>
      </fill>
    </dxf>
    <dxf>
      <font>
        <name val="Arial"/>
        <charset val="1"/>
        <family val="0"/>
        <b val="1"/>
        <color rgb="FF17603A"/>
      </font>
      <fill>
        <patternFill>
          <bgColor rgb="FFD9EAD3"/>
        </patternFill>
      </fill>
    </dxf>
  </dxfs>
  <colors>
    <indexedColors>
      <rgbColor rgb="FF000000"/>
      <rgbColor rgb="FFFFFFFF"/>
      <rgbColor rgb="FFFF0000"/>
      <rgbColor rgb="FF00FF00"/>
      <rgbColor rgb="FF0000FF"/>
      <rgbColor rgb="FFFFFF00"/>
      <rgbColor rgb="FFFF00FF"/>
      <rgbColor rgb="FF00FFFF"/>
      <rgbColor rgb="FF800000"/>
      <rgbColor rgb="FF17603A"/>
      <rgbColor rgb="FF000080"/>
      <rgbColor rgb="FF808000"/>
      <rgbColor rgb="FF800080"/>
      <rgbColor rgb="FF008080"/>
      <rgbColor rgb="FFC9CFC9"/>
      <rgbColor rgb="FF808080"/>
      <rgbColor rgb="FF9999FF"/>
      <rgbColor rgb="FF993366"/>
      <rgbColor rgb="FFFFF6DD"/>
      <rgbColor rgb="FFE8F1EA"/>
      <rgbColor rgb="FF660066"/>
      <rgbColor rgb="FFFF8080"/>
      <rgbColor rgb="FF1F4FB5"/>
      <rgbColor rgb="FFCCCCFF"/>
      <rgbColor rgb="FF000080"/>
      <rgbColor rgb="FFFF00FF"/>
      <rgbColor rgb="FFFFFF00"/>
      <rgbColor rgb="FF00FFFF"/>
      <rgbColor rgb="FF800080"/>
      <rgbColor rgb="FF800000"/>
      <rgbColor rgb="FF008080"/>
      <rgbColor rgb="FF0000FF"/>
      <rgbColor rgb="FF00CCFF"/>
      <rgbColor rgb="FFEEF3EF"/>
      <rgbColor rgb="FFD9EAD3"/>
      <rgbColor rgb="FFFFFF99"/>
      <rgbColor rgb="FF99CCFF"/>
      <rgbColor rgb="FFFF99CC"/>
      <rgbColor rgb="FFCC99FF"/>
      <rgbColor rgb="FFFBE5D6"/>
      <rgbColor rgb="FF3366FF"/>
      <rgbColor rgb="FF33CCCC"/>
      <rgbColor rgb="FF99CC00"/>
      <rgbColor rgb="FFFFCC00"/>
      <rgbColor rgb="FFE8A317"/>
      <rgbColor rgb="FFFF6600"/>
      <rgbColor rgb="FF5A665F"/>
      <rgbColor rgb="FF969696"/>
      <rgbColor rgb="FF003366"/>
      <rgbColor rgb="FF339966"/>
      <rgbColor rgb="FF0F4527"/>
      <rgbColor rgb="FF333300"/>
      <rgbColor rgb="FFB42318"/>
      <rgbColor rgb="FF993366"/>
      <rgbColor rgb="FF333399"/>
      <rgbColor rgb="FF1F2A24"/>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L46"/>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pane xSplit="2" ySplit="9" topLeftCell="C10" activePane="bottomRight" state="frozen"/>
      <selection pane="topLeft" activeCell="A1" activeCellId="0" sqref="A1"/>
      <selection pane="topRight" activeCell="C1" activeCellId="0" sqref="C1"/>
      <selection pane="bottomLeft" activeCell="A10" activeCellId="0" sqref="A10"/>
      <selection pane="bottomRight" activeCell="A1" activeCellId="0" sqref="A1"/>
    </sheetView>
  </sheetViews>
  <sheetFormatPr defaultColWidth="8.6796875" defaultRowHeight="15" zeroHeight="false" outlineLevelRow="0" outlineLevelCol="0"/>
  <cols>
    <col collapsed="false" customWidth="true" hidden="false" outlineLevel="0" max="1" min="1" style="0" width="5"/>
    <col collapsed="false" customWidth="true" hidden="false" outlineLevel="0" max="2" min="2" style="0" width="30"/>
    <col collapsed="false" customWidth="true" hidden="false" outlineLevel="0" max="3" min="3" style="0" width="14"/>
    <col collapsed="false" customWidth="true" hidden="false" outlineLevel="0" max="5" min="4" style="0" width="11"/>
    <col collapsed="false" customWidth="true" hidden="false" outlineLevel="0" max="8" min="6" style="0" width="13"/>
    <col collapsed="false" customWidth="true" hidden="false" outlineLevel="0" max="10" min="9" style="0" width="12"/>
    <col collapsed="false" customWidth="true" hidden="false" outlineLevel="0" max="12" min="11" style="0" width="9"/>
  </cols>
  <sheetData>
    <row r="1" customFormat="false" ht="36" hidden="false" customHeight="true" outlineLevel="0" collapsed="false">
      <c r="A1" s="1" t="s">
        <v>0</v>
      </c>
      <c r="B1" s="1"/>
      <c r="C1" s="1"/>
      <c r="D1" s="1"/>
      <c r="E1" s="1"/>
      <c r="F1" s="1"/>
      <c r="G1" s="1"/>
      <c r="H1" s="1"/>
      <c r="I1" s="1"/>
      <c r="J1" s="1"/>
      <c r="K1" s="1"/>
      <c r="L1" s="1"/>
    </row>
    <row r="2" customFormat="false" ht="18" hidden="false" customHeight="true" outlineLevel="0" collapsed="false">
      <c r="A2" s="2" t="s">
        <v>1</v>
      </c>
      <c r="B2" s="2"/>
      <c r="C2" s="2"/>
      <c r="D2" s="2"/>
      <c r="E2" s="2"/>
      <c r="F2" s="2"/>
      <c r="G2" s="2"/>
      <c r="H2" s="2"/>
      <c r="I2" s="2"/>
      <c r="J2" s="2"/>
      <c r="K2" s="2"/>
      <c r="L2" s="2"/>
    </row>
    <row r="4" customFormat="false" ht="21.75" hidden="false" customHeight="true" outlineLevel="0" collapsed="false">
      <c r="A4" s="3" t="s">
        <v>2</v>
      </c>
      <c r="B4" s="3"/>
      <c r="C4" s="3"/>
      <c r="D4" s="3"/>
    </row>
    <row r="5" customFormat="false" ht="15" hidden="false" customHeight="true" outlineLevel="0" collapsed="false">
      <c r="A5" s="4" t="s">
        <v>3</v>
      </c>
      <c r="B5" s="4"/>
      <c r="C5" s="5" t="s">
        <v>4</v>
      </c>
      <c r="D5" s="5"/>
    </row>
    <row r="6" customFormat="false" ht="15" hidden="false" customHeight="true" outlineLevel="0" collapsed="false">
      <c r="A6" s="4" t="s">
        <v>5</v>
      </c>
      <c r="B6" s="4"/>
      <c r="C6" s="6" t="n">
        <v>46310</v>
      </c>
      <c r="D6" s="6"/>
    </row>
    <row r="8" customFormat="false" ht="21.75" hidden="false" customHeight="true" outlineLevel="0" collapsed="false">
      <c r="A8" s="3" t="s">
        <v>6</v>
      </c>
      <c r="B8" s="3"/>
      <c r="C8" s="3"/>
      <c r="D8" s="3"/>
      <c r="E8" s="3"/>
      <c r="F8" s="3"/>
      <c r="G8" s="3"/>
      <c r="H8" s="3"/>
      <c r="I8" s="3"/>
      <c r="J8" s="3"/>
      <c r="K8" s="3"/>
      <c r="L8" s="3"/>
    </row>
    <row r="9" customFormat="false" ht="39.75" hidden="false" customHeight="true" outlineLevel="0" collapsed="false">
      <c r="A9" s="7" t="s">
        <v>7</v>
      </c>
      <c r="B9" s="7" t="s">
        <v>8</v>
      </c>
      <c r="C9" s="7" t="s">
        <v>9</v>
      </c>
      <c r="D9" s="7" t="s">
        <v>10</v>
      </c>
      <c r="E9" s="7" t="s">
        <v>11</v>
      </c>
      <c r="F9" s="7" t="s">
        <v>12</v>
      </c>
      <c r="G9" s="7" t="s">
        <v>13</v>
      </c>
      <c r="H9" s="7" t="s">
        <v>14</v>
      </c>
      <c r="I9" s="7" t="s">
        <v>15</v>
      </c>
      <c r="J9" s="7" t="s">
        <v>16</v>
      </c>
      <c r="K9" s="7" t="s">
        <v>17</v>
      </c>
      <c r="L9" s="7" t="s">
        <v>18</v>
      </c>
    </row>
    <row r="10" customFormat="false" ht="15" hidden="false" customHeight="false" outlineLevel="0" collapsed="false">
      <c r="A10" s="8" t="n">
        <v>1</v>
      </c>
      <c r="B10" s="9" t="s">
        <v>19</v>
      </c>
      <c r="C10" s="10" t="n">
        <v>45000</v>
      </c>
      <c r="D10" s="11" t="n">
        <v>1</v>
      </c>
      <c r="E10" s="11" t="n">
        <v>1</v>
      </c>
      <c r="F10" s="10" t="n">
        <v>47000</v>
      </c>
      <c r="G10" s="12" t="n">
        <f aca="false">N(C10)*N(D10)</f>
        <v>45000</v>
      </c>
      <c r="H10" s="12" t="n">
        <f aca="false">N(C10)*N(E10)</f>
        <v>45000</v>
      </c>
      <c r="I10" s="12" t="n">
        <f aca="false">H10-N(F10)</f>
        <v>-2000</v>
      </c>
      <c r="J10" s="12" t="n">
        <f aca="false">H10-G10</f>
        <v>0</v>
      </c>
      <c r="K10" s="13" t="n">
        <f aca="false">IF(N(F10)&gt;0,H10/F10,"")</f>
        <v>0.957446808510638</v>
      </c>
      <c r="L10" s="13" t="n">
        <f aca="false">IF(G10&gt;0,H10/G10,"")</f>
        <v>1</v>
      </c>
    </row>
    <row r="11" customFormat="false" ht="15" hidden="false" customHeight="false" outlineLevel="0" collapsed="false">
      <c r="A11" s="8" t="n">
        <v>2</v>
      </c>
      <c r="B11" s="9" t="s">
        <v>20</v>
      </c>
      <c r="C11" s="10" t="n">
        <v>320000</v>
      </c>
      <c r="D11" s="11" t="n">
        <v>1</v>
      </c>
      <c r="E11" s="11" t="n">
        <v>0.95</v>
      </c>
      <c r="F11" s="10" t="n">
        <v>335000</v>
      </c>
      <c r="G11" s="12" t="n">
        <f aca="false">N(C11)*N(D11)</f>
        <v>320000</v>
      </c>
      <c r="H11" s="12" t="n">
        <f aca="false">N(C11)*N(E11)</f>
        <v>304000</v>
      </c>
      <c r="I11" s="12" t="n">
        <f aca="false">H11-N(F11)</f>
        <v>-31000</v>
      </c>
      <c r="J11" s="12" t="n">
        <f aca="false">H11-G11</f>
        <v>-16000</v>
      </c>
      <c r="K11" s="13" t="n">
        <f aca="false">IF(N(F11)&gt;0,H11/F11,"")</f>
        <v>0.907462686567164</v>
      </c>
      <c r="L11" s="13" t="n">
        <f aca="false">IF(G11&gt;0,H11/G11,"")</f>
        <v>0.95</v>
      </c>
    </row>
    <row r="12" customFormat="false" ht="15" hidden="false" customHeight="false" outlineLevel="0" collapsed="false">
      <c r="A12" s="8" t="n">
        <v>3</v>
      </c>
      <c r="B12" s="9" t="s">
        <v>21</v>
      </c>
      <c r="C12" s="10" t="n">
        <v>85000</v>
      </c>
      <c r="D12" s="11" t="n">
        <v>0.9</v>
      </c>
      <c r="E12" s="11" t="n">
        <v>0.8</v>
      </c>
      <c r="F12" s="10" t="n">
        <v>70000</v>
      </c>
      <c r="G12" s="12" t="n">
        <f aca="false">N(C12)*N(D12)</f>
        <v>76500</v>
      </c>
      <c r="H12" s="12" t="n">
        <f aca="false">N(C12)*N(E12)</f>
        <v>68000</v>
      </c>
      <c r="I12" s="12" t="n">
        <f aca="false">H12-N(F12)</f>
        <v>-2000</v>
      </c>
      <c r="J12" s="12" t="n">
        <f aca="false">H12-G12</f>
        <v>-8500</v>
      </c>
      <c r="K12" s="13" t="n">
        <f aca="false">IF(N(F12)&gt;0,H12/F12,"")</f>
        <v>0.971428571428571</v>
      </c>
      <c r="L12" s="13" t="n">
        <f aca="false">IF(G12&gt;0,H12/G12,"")</f>
        <v>0.888888888888889</v>
      </c>
    </row>
    <row r="13" customFormat="false" ht="15" hidden="false" customHeight="false" outlineLevel="0" collapsed="false">
      <c r="A13" s="8" t="n">
        <v>4</v>
      </c>
      <c r="B13" s="9" t="s">
        <v>22</v>
      </c>
      <c r="C13" s="10" t="n">
        <v>120000</v>
      </c>
      <c r="D13" s="11" t="n">
        <v>0.6</v>
      </c>
      <c r="E13" s="11" t="n">
        <v>0.45</v>
      </c>
      <c r="F13" s="10" t="n">
        <v>50000</v>
      </c>
      <c r="G13" s="12" t="n">
        <f aca="false">N(C13)*N(D13)</f>
        <v>72000</v>
      </c>
      <c r="H13" s="12" t="n">
        <f aca="false">N(C13)*N(E13)</f>
        <v>54000</v>
      </c>
      <c r="I13" s="12" t="n">
        <f aca="false">H13-N(F13)</f>
        <v>4000</v>
      </c>
      <c r="J13" s="12" t="n">
        <f aca="false">H13-G13</f>
        <v>-18000</v>
      </c>
      <c r="K13" s="13" t="n">
        <f aca="false">IF(N(F13)&gt;0,H13/F13,"")</f>
        <v>1.08</v>
      </c>
      <c r="L13" s="13" t="n">
        <f aca="false">IF(G13&gt;0,H13/G13,"")</f>
        <v>0.75</v>
      </c>
    </row>
    <row r="14" customFormat="false" ht="15" hidden="false" customHeight="false" outlineLevel="0" collapsed="false">
      <c r="A14" s="8" t="n">
        <v>5</v>
      </c>
      <c r="B14" s="9" t="s">
        <v>23</v>
      </c>
      <c r="C14" s="10" t="n">
        <v>90000</v>
      </c>
      <c r="D14" s="11" t="n">
        <v>0.5</v>
      </c>
      <c r="E14" s="11" t="n">
        <v>0.5</v>
      </c>
      <c r="F14" s="10" t="n">
        <v>46000</v>
      </c>
      <c r="G14" s="12" t="n">
        <f aca="false">N(C14)*N(D14)</f>
        <v>45000</v>
      </c>
      <c r="H14" s="12" t="n">
        <f aca="false">N(C14)*N(E14)</f>
        <v>45000</v>
      </c>
      <c r="I14" s="12" t="n">
        <f aca="false">H14-N(F14)</f>
        <v>-1000</v>
      </c>
      <c r="J14" s="12" t="n">
        <f aca="false">H14-G14</f>
        <v>0</v>
      </c>
      <c r="K14" s="13" t="n">
        <f aca="false">IF(N(F14)&gt;0,H14/F14,"")</f>
        <v>0.978260869565217</v>
      </c>
      <c r="L14" s="13" t="n">
        <f aca="false">IF(G14&gt;0,H14/G14,"")</f>
        <v>1</v>
      </c>
    </row>
    <row r="15" customFormat="false" ht="15" hidden="false" customHeight="false" outlineLevel="0" collapsed="false">
      <c r="A15" s="8" t="n">
        <v>6</v>
      </c>
      <c r="B15" s="9" t="s">
        <v>24</v>
      </c>
      <c r="C15" s="10" t="n">
        <v>60000</v>
      </c>
      <c r="D15" s="11" t="n">
        <v>0.3</v>
      </c>
      <c r="E15" s="11" t="n">
        <v>0.1</v>
      </c>
      <c r="F15" s="10" t="n">
        <v>7000</v>
      </c>
      <c r="G15" s="12" t="n">
        <f aca="false">N(C15)*N(D15)</f>
        <v>18000</v>
      </c>
      <c r="H15" s="12" t="n">
        <f aca="false">N(C15)*N(E15)</f>
        <v>6000</v>
      </c>
      <c r="I15" s="12" t="n">
        <f aca="false">H15-N(F15)</f>
        <v>-1000</v>
      </c>
      <c r="J15" s="12" t="n">
        <f aca="false">H15-G15</f>
        <v>-12000</v>
      </c>
      <c r="K15" s="13" t="n">
        <f aca="false">IF(N(F15)&gt;0,H15/F15,"")</f>
        <v>0.857142857142857</v>
      </c>
      <c r="L15" s="13" t="n">
        <f aca="false">IF(G15&gt;0,H15/G15,"")</f>
        <v>0.333333333333333</v>
      </c>
    </row>
    <row r="16" customFormat="false" ht="15" hidden="false" customHeight="false" outlineLevel="0" collapsed="false">
      <c r="A16" s="8" t="n">
        <v>7</v>
      </c>
      <c r="B16" s="9" t="s">
        <v>25</v>
      </c>
      <c r="C16" s="10" t="n">
        <v>280000</v>
      </c>
      <c r="D16" s="11" t="n">
        <v>0</v>
      </c>
      <c r="E16" s="11" t="n">
        <v>0</v>
      </c>
      <c r="F16" s="10" t="n">
        <v>0</v>
      </c>
      <c r="G16" s="12" t="n">
        <f aca="false">N(C16)*N(D16)</f>
        <v>0</v>
      </c>
      <c r="H16" s="12" t="n">
        <f aca="false">N(C16)*N(E16)</f>
        <v>0</v>
      </c>
      <c r="I16" s="12" t="n">
        <f aca="false">H16-N(F16)</f>
        <v>0</v>
      </c>
      <c r="J16" s="12" t="n">
        <f aca="false">H16-G16</f>
        <v>0</v>
      </c>
      <c r="K16" s="13" t="str">
        <f aca="false">IF(N(F16)&gt;0,H16/F16,"")</f>
        <v/>
      </c>
      <c r="L16" s="13" t="str">
        <f aca="false">IF(G16&gt;0,H16/G16,"")</f>
        <v/>
      </c>
    </row>
    <row r="17" customFormat="false" ht="15" hidden="false" customHeight="false" outlineLevel="0" collapsed="false">
      <c r="A17" s="8" t="n">
        <v>8</v>
      </c>
      <c r="B17" s="9"/>
      <c r="C17" s="10"/>
      <c r="D17" s="11"/>
      <c r="E17" s="11"/>
      <c r="F17" s="10"/>
      <c r="G17" s="12" t="n">
        <f aca="false">N(C17)*N(D17)</f>
        <v>0</v>
      </c>
      <c r="H17" s="12" t="n">
        <f aca="false">N(C17)*N(E17)</f>
        <v>0</v>
      </c>
      <c r="I17" s="12" t="n">
        <f aca="false">H17-N(F17)</f>
        <v>0</v>
      </c>
      <c r="J17" s="12" t="n">
        <f aca="false">H17-G17</f>
        <v>0</v>
      </c>
      <c r="K17" s="13" t="str">
        <f aca="false">IF(N(F17)&gt;0,H17/F17,"")</f>
        <v/>
      </c>
      <c r="L17" s="13" t="str">
        <f aca="false">IF(G17&gt;0,H17/G17,"")</f>
        <v/>
      </c>
    </row>
    <row r="18" customFormat="false" ht="15" hidden="false" customHeight="false" outlineLevel="0" collapsed="false">
      <c r="A18" s="8" t="n">
        <v>9</v>
      </c>
      <c r="B18" s="9"/>
      <c r="C18" s="10"/>
      <c r="D18" s="11"/>
      <c r="E18" s="11"/>
      <c r="F18" s="10"/>
      <c r="G18" s="12" t="n">
        <f aca="false">N(C18)*N(D18)</f>
        <v>0</v>
      </c>
      <c r="H18" s="12" t="n">
        <f aca="false">N(C18)*N(E18)</f>
        <v>0</v>
      </c>
      <c r="I18" s="12" t="n">
        <f aca="false">H18-N(F18)</f>
        <v>0</v>
      </c>
      <c r="J18" s="12" t="n">
        <f aca="false">H18-G18</f>
        <v>0</v>
      </c>
      <c r="K18" s="13" t="str">
        <f aca="false">IF(N(F18)&gt;0,H18/F18,"")</f>
        <v/>
      </c>
      <c r="L18" s="13" t="str">
        <f aca="false">IF(G18&gt;0,H18/G18,"")</f>
        <v/>
      </c>
    </row>
    <row r="19" customFormat="false" ht="15" hidden="false" customHeight="false" outlineLevel="0" collapsed="false">
      <c r="A19" s="8" t="n">
        <v>10</v>
      </c>
      <c r="B19" s="9"/>
      <c r="C19" s="10"/>
      <c r="D19" s="11"/>
      <c r="E19" s="11"/>
      <c r="F19" s="10"/>
      <c r="G19" s="12" t="n">
        <f aca="false">N(C19)*N(D19)</f>
        <v>0</v>
      </c>
      <c r="H19" s="12" t="n">
        <f aca="false">N(C19)*N(E19)</f>
        <v>0</v>
      </c>
      <c r="I19" s="12" t="n">
        <f aca="false">H19-N(F19)</f>
        <v>0</v>
      </c>
      <c r="J19" s="12" t="n">
        <f aca="false">H19-G19</f>
        <v>0</v>
      </c>
      <c r="K19" s="13" t="str">
        <f aca="false">IF(N(F19)&gt;0,H19/F19,"")</f>
        <v/>
      </c>
      <c r="L19" s="13" t="str">
        <f aca="false">IF(G19&gt;0,H19/G19,"")</f>
        <v/>
      </c>
    </row>
    <row r="20" customFormat="false" ht="15" hidden="false" customHeight="false" outlineLevel="0" collapsed="false">
      <c r="A20" s="8" t="n">
        <v>11</v>
      </c>
      <c r="B20" s="9"/>
      <c r="C20" s="10"/>
      <c r="D20" s="11"/>
      <c r="E20" s="11"/>
      <c r="F20" s="10"/>
      <c r="G20" s="12" t="n">
        <f aca="false">N(C20)*N(D20)</f>
        <v>0</v>
      </c>
      <c r="H20" s="12" t="n">
        <f aca="false">N(C20)*N(E20)</f>
        <v>0</v>
      </c>
      <c r="I20" s="12" t="n">
        <f aca="false">H20-N(F20)</f>
        <v>0</v>
      </c>
      <c r="J20" s="12" t="n">
        <f aca="false">H20-G20</f>
        <v>0</v>
      </c>
      <c r="K20" s="13" t="str">
        <f aca="false">IF(N(F20)&gt;0,H20/F20,"")</f>
        <v/>
      </c>
      <c r="L20" s="13" t="str">
        <f aca="false">IF(G20&gt;0,H20/G20,"")</f>
        <v/>
      </c>
    </row>
    <row r="21" customFormat="false" ht="15" hidden="false" customHeight="false" outlineLevel="0" collapsed="false">
      <c r="A21" s="8" t="n">
        <v>12</v>
      </c>
      <c r="B21" s="9"/>
      <c r="C21" s="10"/>
      <c r="D21" s="11"/>
      <c r="E21" s="11"/>
      <c r="F21" s="10"/>
      <c r="G21" s="12" t="n">
        <f aca="false">N(C21)*N(D21)</f>
        <v>0</v>
      </c>
      <c r="H21" s="12" t="n">
        <f aca="false">N(C21)*N(E21)</f>
        <v>0</v>
      </c>
      <c r="I21" s="12" t="n">
        <f aca="false">H21-N(F21)</f>
        <v>0</v>
      </c>
      <c r="J21" s="12" t="n">
        <f aca="false">H21-G21</f>
        <v>0</v>
      </c>
      <c r="K21" s="13" t="str">
        <f aca="false">IF(N(F21)&gt;0,H21/F21,"")</f>
        <v/>
      </c>
      <c r="L21" s="13" t="str">
        <f aca="false">IF(G21&gt;0,H21/G21,"")</f>
        <v/>
      </c>
    </row>
    <row r="22" customFormat="false" ht="15" hidden="false" customHeight="false" outlineLevel="0" collapsed="false">
      <c r="A22" s="8" t="n">
        <v>13</v>
      </c>
      <c r="B22" s="9"/>
      <c r="C22" s="10"/>
      <c r="D22" s="11"/>
      <c r="E22" s="11"/>
      <c r="F22" s="10"/>
      <c r="G22" s="12" t="n">
        <f aca="false">N(C22)*N(D22)</f>
        <v>0</v>
      </c>
      <c r="H22" s="12" t="n">
        <f aca="false">N(C22)*N(E22)</f>
        <v>0</v>
      </c>
      <c r="I22" s="12" t="n">
        <f aca="false">H22-N(F22)</f>
        <v>0</v>
      </c>
      <c r="J22" s="12" t="n">
        <f aca="false">H22-G22</f>
        <v>0</v>
      </c>
      <c r="K22" s="13" t="str">
        <f aca="false">IF(N(F22)&gt;0,H22/F22,"")</f>
        <v/>
      </c>
      <c r="L22" s="13" t="str">
        <f aca="false">IF(G22&gt;0,H22/G22,"")</f>
        <v/>
      </c>
    </row>
    <row r="23" customFormat="false" ht="15" hidden="false" customHeight="false" outlineLevel="0" collapsed="false">
      <c r="A23" s="8" t="n">
        <v>14</v>
      </c>
      <c r="B23" s="9"/>
      <c r="C23" s="10"/>
      <c r="D23" s="11"/>
      <c r="E23" s="11"/>
      <c r="F23" s="10"/>
      <c r="G23" s="12" t="n">
        <f aca="false">N(C23)*N(D23)</f>
        <v>0</v>
      </c>
      <c r="H23" s="12" t="n">
        <f aca="false">N(C23)*N(E23)</f>
        <v>0</v>
      </c>
      <c r="I23" s="12" t="n">
        <f aca="false">H23-N(F23)</f>
        <v>0</v>
      </c>
      <c r="J23" s="12" t="n">
        <f aca="false">H23-G23</f>
        <v>0</v>
      </c>
      <c r="K23" s="13" t="str">
        <f aca="false">IF(N(F23)&gt;0,H23/F23,"")</f>
        <v/>
      </c>
      <c r="L23" s="13" t="str">
        <f aca="false">IF(G23&gt;0,H23/G23,"")</f>
        <v/>
      </c>
    </row>
    <row r="24" customFormat="false" ht="15" hidden="false" customHeight="false" outlineLevel="0" collapsed="false">
      <c r="A24" s="8" t="n">
        <v>15</v>
      </c>
      <c r="B24" s="9"/>
      <c r="C24" s="10"/>
      <c r="D24" s="11"/>
      <c r="E24" s="11"/>
      <c r="F24" s="10"/>
      <c r="G24" s="12" t="n">
        <f aca="false">N(C24)*N(D24)</f>
        <v>0</v>
      </c>
      <c r="H24" s="12" t="n">
        <f aca="false">N(C24)*N(E24)</f>
        <v>0</v>
      </c>
      <c r="I24" s="12" t="n">
        <f aca="false">H24-N(F24)</f>
        <v>0</v>
      </c>
      <c r="J24" s="12" t="n">
        <f aca="false">H24-G24</f>
        <v>0</v>
      </c>
      <c r="K24" s="13" t="str">
        <f aca="false">IF(N(F24)&gt;0,H24/F24,"")</f>
        <v/>
      </c>
      <c r="L24" s="13" t="str">
        <f aca="false">IF(G24&gt;0,H24/G24,"")</f>
        <v/>
      </c>
    </row>
    <row r="25" customFormat="false" ht="15" hidden="false" customHeight="false" outlineLevel="0" collapsed="false">
      <c r="A25" s="8" t="n">
        <v>16</v>
      </c>
      <c r="B25" s="9"/>
      <c r="C25" s="10"/>
      <c r="D25" s="11"/>
      <c r="E25" s="11"/>
      <c r="F25" s="10"/>
      <c r="G25" s="12" t="n">
        <f aca="false">N(C25)*N(D25)</f>
        <v>0</v>
      </c>
      <c r="H25" s="12" t="n">
        <f aca="false">N(C25)*N(E25)</f>
        <v>0</v>
      </c>
      <c r="I25" s="12" t="n">
        <f aca="false">H25-N(F25)</f>
        <v>0</v>
      </c>
      <c r="J25" s="12" t="n">
        <f aca="false">H25-G25</f>
        <v>0</v>
      </c>
      <c r="K25" s="13" t="str">
        <f aca="false">IF(N(F25)&gt;0,H25/F25,"")</f>
        <v/>
      </c>
      <c r="L25" s="13" t="str">
        <f aca="false">IF(G25&gt;0,H25/G25,"")</f>
        <v/>
      </c>
    </row>
    <row r="26" customFormat="false" ht="15" hidden="false" customHeight="false" outlineLevel="0" collapsed="false">
      <c r="A26" s="8" t="n">
        <v>17</v>
      </c>
      <c r="B26" s="9"/>
      <c r="C26" s="10"/>
      <c r="D26" s="11"/>
      <c r="E26" s="11"/>
      <c r="F26" s="10"/>
      <c r="G26" s="12" t="n">
        <f aca="false">N(C26)*N(D26)</f>
        <v>0</v>
      </c>
      <c r="H26" s="12" t="n">
        <f aca="false">N(C26)*N(E26)</f>
        <v>0</v>
      </c>
      <c r="I26" s="12" t="n">
        <f aca="false">H26-N(F26)</f>
        <v>0</v>
      </c>
      <c r="J26" s="12" t="n">
        <f aca="false">H26-G26</f>
        <v>0</v>
      </c>
      <c r="K26" s="13" t="str">
        <f aca="false">IF(N(F26)&gt;0,H26/F26,"")</f>
        <v/>
      </c>
      <c r="L26" s="13" t="str">
        <f aca="false">IF(G26&gt;0,H26/G26,"")</f>
        <v/>
      </c>
    </row>
    <row r="27" customFormat="false" ht="15" hidden="false" customHeight="false" outlineLevel="0" collapsed="false">
      <c r="A27" s="8" t="n">
        <v>18</v>
      </c>
      <c r="B27" s="9"/>
      <c r="C27" s="10"/>
      <c r="D27" s="11"/>
      <c r="E27" s="11"/>
      <c r="F27" s="10"/>
      <c r="G27" s="12" t="n">
        <f aca="false">N(C27)*N(D27)</f>
        <v>0</v>
      </c>
      <c r="H27" s="12" t="n">
        <f aca="false">N(C27)*N(E27)</f>
        <v>0</v>
      </c>
      <c r="I27" s="12" t="n">
        <f aca="false">H27-N(F27)</f>
        <v>0</v>
      </c>
      <c r="J27" s="12" t="n">
        <f aca="false">H27-G27</f>
        <v>0</v>
      </c>
      <c r="K27" s="13" t="str">
        <f aca="false">IF(N(F27)&gt;0,H27/F27,"")</f>
        <v/>
      </c>
      <c r="L27" s="13" t="str">
        <f aca="false">IF(G27&gt;0,H27/G27,"")</f>
        <v/>
      </c>
    </row>
    <row r="28" customFormat="false" ht="15" hidden="false" customHeight="false" outlineLevel="0" collapsed="false">
      <c r="A28" s="8" t="n">
        <v>19</v>
      </c>
      <c r="B28" s="9"/>
      <c r="C28" s="10"/>
      <c r="D28" s="11"/>
      <c r="E28" s="11"/>
      <c r="F28" s="10"/>
      <c r="G28" s="12" t="n">
        <f aca="false">N(C28)*N(D28)</f>
        <v>0</v>
      </c>
      <c r="H28" s="12" t="n">
        <f aca="false">N(C28)*N(E28)</f>
        <v>0</v>
      </c>
      <c r="I28" s="12" t="n">
        <f aca="false">H28-N(F28)</f>
        <v>0</v>
      </c>
      <c r="J28" s="12" t="n">
        <f aca="false">H28-G28</f>
        <v>0</v>
      </c>
      <c r="K28" s="13" t="str">
        <f aca="false">IF(N(F28)&gt;0,H28/F28,"")</f>
        <v/>
      </c>
      <c r="L28" s="13" t="str">
        <f aca="false">IF(G28&gt;0,H28/G28,"")</f>
        <v/>
      </c>
    </row>
    <row r="29" customFormat="false" ht="15" hidden="false" customHeight="false" outlineLevel="0" collapsed="false">
      <c r="A29" s="8" t="n">
        <v>20</v>
      </c>
      <c r="B29" s="9"/>
      <c r="C29" s="10"/>
      <c r="D29" s="11"/>
      <c r="E29" s="11"/>
      <c r="F29" s="10"/>
      <c r="G29" s="12" t="n">
        <f aca="false">N(C29)*N(D29)</f>
        <v>0</v>
      </c>
      <c r="H29" s="12" t="n">
        <f aca="false">N(C29)*N(E29)</f>
        <v>0</v>
      </c>
      <c r="I29" s="12" t="n">
        <f aca="false">H29-N(F29)</f>
        <v>0</v>
      </c>
      <c r="J29" s="12" t="n">
        <f aca="false">H29-G29</f>
        <v>0</v>
      </c>
      <c r="K29" s="13" t="str">
        <f aca="false">IF(N(F29)&gt;0,H29/F29,"")</f>
        <v/>
      </c>
      <c r="L29" s="13" t="str">
        <f aca="false">IF(G29&gt;0,H29/G29,"")</f>
        <v/>
      </c>
    </row>
    <row r="30" customFormat="false" ht="15" hidden="false" customHeight="false" outlineLevel="0" collapsed="false">
      <c r="A30" s="8" t="n">
        <v>21</v>
      </c>
      <c r="B30" s="9"/>
      <c r="C30" s="10"/>
      <c r="D30" s="11"/>
      <c r="E30" s="11"/>
      <c r="F30" s="10"/>
      <c r="G30" s="12" t="n">
        <f aca="false">N(C30)*N(D30)</f>
        <v>0</v>
      </c>
      <c r="H30" s="12" t="n">
        <f aca="false">N(C30)*N(E30)</f>
        <v>0</v>
      </c>
      <c r="I30" s="12" t="n">
        <f aca="false">H30-N(F30)</f>
        <v>0</v>
      </c>
      <c r="J30" s="12" t="n">
        <f aca="false">H30-G30</f>
        <v>0</v>
      </c>
      <c r="K30" s="13" t="str">
        <f aca="false">IF(N(F30)&gt;0,H30/F30,"")</f>
        <v/>
      </c>
      <c r="L30" s="13" t="str">
        <f aca="false">IF(G30&gt;0,H30/G30,"")</f>
        <v/>
      </c>
    </row>
    <row r="31" customFormat="false" ht="15" hidden="false" customHeight="false" outlineLevel="0" collapsed="false">
      <c r="A31" s="8" t="n">
        <v>22</v>
      </c>
      <c r="B31" s="9"/>
      <c r="C31" s="10"/>
      <c r="D31" s="11"/>
      <c r="E31" s="11"/>
      <c r="F31" s="10"/>
      <c r="G31" s="12" t="n">
        <f aca="false">N(C31)*N(D31)</f>
        <v>0</v>
      </c>
      <c r="H31" s="12" t="n">
        <f aca="false">N(C31)*N(E31)</f>
        <v>0</v>
      </c>
      <c r="I31" s="12" t="n">
        <f aca="false">H31-N(F31)</f>
        <v>0</v>
      </c>
      <c r="J31" s="12" t="n">
        <f aca="false">H31-G31</f>
        <v>0</v>
      </c>
      <c r="K31" s="13" t="str">
        <f aca="false">IF(N(F31)&gt;0,H31/F31,"")</f>
        <v/>
      </c>
      <c r="L31" s="13" t="str">
        <f aca="false">IF(G31&gt;0,H31/G31,"")</f>
        <v/>
      </c>
    </row>
    <row r="32" customFormat="false" ht="15" hidden="false" customHeight="false" outlineLevel="0" collapsed="false">
      <c r="A32" s="8" t="n">
        <v>23</v>
      </c>
      <c r="B32" s="9"/>
      <c r="C32" s="10"/>
      <c r="D32" s="11"/>
      <c r="E32" s="11"/>
      <c r="F32" s="10"/>
      <c r="G32" s="12" t="n">
        <f aca="false">N(C32)*N(D32)</f>
        <v>0</v>
      </c>
      <c r="H32" s="12" t="n">
        <f aca="false">N(C32)*N(E32)</f>
        <v>0</v>
      </c>
      <c r="I32" s="12" t="n">
        <f aca="false">H32-N(F32)</f>
        <v>0</v>
      </c>
      <c r="J32" s="12" t="n">
        <f aca="false">H32-G32</f>
        <v>0</v>
      </c>
      <c r="K32" s="13" t="str">
        <f aca="false">IF(N(F32)&gt;0,H32/F32,"")</f>
        <v/>
      </c>
      <c r="L32" s="13" t="str">
        <f aca="false">IF(G32&gt;0,H32/G32,"")</f>
        <v/>
      </c>
    </row>
    <row r="33" customFormat="false" ht="15" hidden="false" customHeight="false" outlineLevel="0" collapsed="false">
      <c r="A33" s="8" t="n">
        <v>24</v>
      </c>
      <c r="B33" s="9"/>
      <c r="C33" s="10"/>
      <c r="D33" s="11"/>
      <c r="E33" s="11"/>
      <c r="F33" s="10"/>
      <c r="G33" s="12" t="n">
        <f aca="false">N(C33)*N(D33)</f>
        <v>0</v>
      </c>
      <c r="H33" s="12" t="n">
        <f aca="false">N(C33)*N(E33)</f>
        <v>0</v>
      </c>
      <c r="I33" s="12" t="n">
        <f aca="false">H33-N(F33)</f>
        <v>0</v>
      </c>
      <c r="J33" s="12" t="n">
        <f aca="false">H33-G33</f>
        <v>0</v>
      </c>
      <c r="K33" s="13" t="str">
        <f aca="false">IF(N(F33)&gt;0,H33/F33,"")</f>
        <v/>
      </c>
      <c r="L33" s="13" t="str">
        <f aca="false">IF(G33&gt;0,H33/G33,"")</f>
        <v/>
      </c>
    </row>
    <row r="34" customFormat="false" ht="15" hidden="false" customHeight="false" outlineLevel="0" collapsed="false">
      <c r="A34" s="8" t="n">
        <v>25</v>
      </c>
      <c r="B34" s="9"/>
      <c r="C34" s="10"/>
      <c r="D34" s="11"/>
      <c r="E34" s="11"/>
      <c r="F34" s="10"/>
      <c r="G34" s="12" t="n">
        <f aca="false">N(C34)*N(D34)</f>
        <v>0</v>
      </c>
      <c r="H34" s="12" t="n">
        <f aca="false">N(C34)*N(E34)</f>
        <v>0</v>
      </c>
      <c r="I34" s="12" t="n">
        <f aca="false">H34-N(F34)</f>
        <v>0</v>
      </c>
      <c r="J34" s="12" t="n">
        <f aca="false">H34-G34</f>
        <v>0</v>
      </c>
      <c r="K34" s="13" t="str">
        <f aca="false">IF(N(F34)&gt;0,H34/F34,"")</f>
        <v/>
      </c>
      <c r="L34" s="13" t="str">
        <f aca="false">IF(G34&gt;0,H34/G34,"")</f>
        <v/>
      </c>
    </row>
    <row r="35" customFormat="false" ht="15" hidden="false" customHeight="false" outlineLevel="0" collapsed="false">
      <c r="A35" s="14"/>
      <c r="B35" s="15" t="s">
        <v>26</v>
      </c>
      <c r="C35" s="16" t="n">
        <f aca="false">SUM(C10:C34)</f>
        <v>1000000</v>
      </c>
      <c r="D35" s="17" t="n">
        <f aca="false">IF(C35&gt;0,G35/C35,0)</f>
        <v>0.5765</v>
      </c>
      <c r="E35" s="17" t="n">
        <f aca="false">IF(C35&gt;0,H35/C35,0)</f>
        <v>0.522</v>
      </c>
      <c r="F35" s="16" t="n">
        <f aca="false">SUM(F10:F34)</f>
        <v>555000</v>
      </c>
      <c r="G35" s="16" t="n">
        <f aca="false">SUM(G10:G34)</f>
        <v>576500</v>
      </c>
      <c r="H35" s="16" t="n">
        <f aca="false">SUM(H10:H34)</f>
        <v>522000</v>
      </c>
      <c r="I35" s="16" t="n">
        <f aca="false">SUM(I10:I34)</f>
        <v>-33000</v>
      </c>
      <c r="J35" s="16" t="n">
        <f aca="false">SUM(J10:J34)</f>
        <v>-54500</v>
      </c>
      <c r="K35" s="18" t="n">
        <f aca="false">IF(F35&gt;0,H35/F35,0)</f>
        <v>0.940540540540541</v>
      </c>
      <c r="L35" s="18" t="n">
        <f aca="false">IF(G35&gt;0,H35/G35,0)</f>
        <v>0.905464006938422</v>
      </c>
    </row>
    <row r="37" customFormat="false" ht="21.75" hidden="false" customHeight="true" outlineLevel="0" collapsed="false">
      <c r="A37" s="3" t="s">
        <v>27</v>
      </c>
      <c r="B37" s="3"/>
      <c r="C37" s="3"/>
      <c r="D37" s="3"/>
      <c r="E37" s="3"/>
      <c r="F37" s="3"/>
    </row>
    <row r="38" customFormat="false" ht="15" hidden="false" customHeight="true" outlineLevel="0" collapsed="false">
      <c r="A38" s="4" t="s">
        <v>28</v>
      </c>
      <c r="B38" s="4"/>
      <c r="C38" s="18" t="n">
        <f aca="false">IF($F$35&gt;0,$H$35/$F$35,0)</f>
        <v>0.940540540540541</v>
      </c>
      <c r="D38" s="19" t="s">
        <v>29</v>
      </c>
      <c r="E38" s="19"/>
      <c r="F38" s="19"/>
    </row>
    <row r="39" customFormat="false" ht="15" hidden="false" customHeight="true" outlineLevel="0" collapsed="false">
      <c r="A39" s="4" t="s">
        <v>30</v>
      </c>
      <c r="B39" s="4"/>
      <c r="C39" s="18" t="n">
        <f aca="false">IF($G$35&gt;0,$H$35/$G$35,0)</f>
        <v>0.905464006938422</v>
      </c>
      <c r="D39" s="19" t="s">
        <v>31</v>
      </c>
      <c r="E39" s="19"/>
      <c r="F39" s="19"/>
    </row>
    <row r="40" customFormat="false" ht="15" hidden="false" customHeight="true" outlineLevel="0" collapsed="false">
      <c r="A40" s="4" t="s">
        <v>32</v>
      </c>
      <c r="B40" s="4"/>
      <c r="C40" s="16" t="n">
        <f aca="false">IF($C$38&gt;0,$C$35/$C$38,$C$35)</f>
        <v>1063218.3908046</v>
      </c>
      <c r="D40" s="19" t="s">
        <v>33</v>
      </c>
      <c r="E40" s="19"/>
      <c r="F40" s="19"/>
    </row>
    <row r="41" customFormat="false" ht="15" hidden="false" customHeight="true" outlineLevel="0" collapsed="false">
      <c r="A41" s="4" t="s">
        <v>34</v>
      </c>
      <c r="B41" s="4"/>
      <c r="C41" s="12" t="n">
        <f aca="false">$C$40-$F$35</f>
        <v>508218.390804598</v>
      </c>
      <c r="D41" s="19" t="s">
        <v>35</v>
      </c>
      <c r="E41" s="19"/>
      <c r="F41" s="19"/>
    </row>
    <row r="42" customFormat="false" ht="15" hidden="false" customHeight="true" outlineLevel="0" collapsed="false">
      <c r="A42" s="4" t="s">
        <v>36</v>
      </c>
      <c r="B42" s="4"/>
      <c r="C42" s="16" t="n">
        <f aca="false">$C$35-$C$40</f>
        <v>-63218.3908045976</v>
      </c>
      <c r="D42" s="19" t="s">
        <v>37</v>
      </c>
      <c r="E42" s="19"/>
      <c r="F42" s="19"/>
    </row>
    <row r="43" customFormat="false" ht="15" hidden="false" customHeight="true" outlineLevel="0" collapsed="false">
      <c r="A43" s="4" t="s">
        <v>38</v>
      </c>
      <c r="B43" s="4"/>
      <c r="C43" s="13" t="n">
        <f aca="false">IF(($C$35-$F$35)&gt;0,($C$35-$H$35)/($C$35-$F$35),0)</f>
        <v>1.07415730337079</v>
      </c>
      <c r="D43" s="19" t="s">
        <v>39</v>
      </c>
      <c r="E43" s="19"/>
      <c r="F43" s="19"/>
    </row>
    <row r="44" customFormat="false" ht="15" hidden="false" customHeight="true" outlineLevel="0" collapsed="false">
      <c r="A44" s="4" t="s">
        <v>40</v>
      </c>
      <c r="B44" s="4"/>
      <c r="C44" s="20" t="n">
        <f aca="false">IF($C$35&gt;0,$H$35/$C$35,0)</f>
        <v>0.522</v>
      </c>
      <c r="D44" s="19" t="s">
        <v>41</v>
      </c>
      <c r="E44" s="19"/>
      <c r="F44" s="19"/>
    </row>
    <row r="45" customFormat="false" ht="15" hidden="false" customHeight="true" outlineLevel="0" collapsed="false">
      <c r="A45" s="4" t="s">
        <v>42</v>
      </c>
      <c r="B45" s="4"/>
      <c r="C45" s="20" t="n">
        <f aca="false">IF($C$35&gt;0,$F$35/$C$35,0)</f>
        <v>0.555</v>
      </c>
      <c r="D45" s="19" t="s">
        <v>43</v>
      </c>
      <c r="E45" s="19"/>
      <c r="F45" s="19"/>
    </row>
    <row r="46" customFormat="false" ht="15" hidden="false" customHeight="true" outlineLevel="0" collapsed="false">
      <c r="A46" s="4" t="s">
        <v>44</v>
      </c>
      <c r="B46" s="4"/>
      <c r="C46" s="21" t="str">
        <f aca="false">IF($F$35=0,"",IF($C$38&gt;=1,"Within budget","Over budget")&amp;" · "&amp;IF($C$39&gt;=1,"On or ahead of schedule","Behind schedule"))</f>
        <v>Over budget · Behind schedule</v>
      </c>
      <c r="D46" s="21"/>
      <c r="E46" s="21"/>
      <c r="F46" s="21"/>
    </row>
  </sheetData>
  <sheetProtection sheet="true" formatCells="false" formatColumns="false" formatRows="false" sort="false" autoFilter="false"/>
  <mergeCells count="27">
    <mergeCell ref="A1:L1"/>
    <mergeCell ref="A2:L2"/>
    <mergeCell ref="A4:D4"/>
    <mergeCell ref="A5:B5"/>
    <mergeCell ref="C5:D5"/>
    <mergeCell ref="A6:B6"/>
    <mergeCell ref="C6:D6"/>
    <mergeCell ref="A8:L8"/>
    <mergeCell ref="A37:F37"/>
    <mergeCell ref="A38:B38"/>
    <mergeCell ref="D38:F38"/>
    <mergeCell ref="A39:B39"/>
    <mergeCell ref="D39:F39"/>
    <mergeCell ref="A40:B40"/>
    <mergeCell ref="D40:F40"/>
    <mergeCell ref="A41:B41"/>
    <mergeCell ref="D41:F41"/>
    <mergeCell ref="A42:B42"/>
    <mergeCell ref="D42:F42"/>
    <mergeCell ref="A43:B43"/>
    <mergeCell ref="D43:F43"/>
    <mergeCell ref="A44:B44"/>
    <mergeCell ref="D44:F44"/>
    <mergeCell ref="A45:B45"/>
    <mergeCell ref="D45:F45"/>
    <mergeCell ref="A46:B46"/>
    <mergeCell ref="C46:F46"/>
  </mergeCells>
  <conditionalFormatting sqref="K10:K34">
    <cfRule type="expression" priority="2" aboveAverage="0" equalAverage="0" bottom="0" percent="0" rank="0" text="" dxfId="0">
      <formula>AND(ISNUMBER(K10),K10&lt;0.95)</formula>
    </cfRule>
    <cfRule type="expression" priority="3" aboveAverage="0" equalAverage="0" bottom="0" percent="0" rank="0" text="" dxfId="1">
      <formula>AND(ISNUMBER(K10),K10&gt;=1)</formula>
    </cfRule>
  </conditionalFormatting>
  <conditionalFormatting sqref="L10:L34">
    <cfRule type="expression" priority="4" aboveAverage="0" equalAverage="0" bottom="0" percent="0" rank="0" text="" dxfId="0">
      <formula>AND(ISNUMBER(L10),L10&lt;0.95)</formula>
    </cfRule>
    <cfRule type="expression" priority="5" aboveAverage="0" equalAverage="0" bottom="0" percent="0" rank="0" text="" dxfId="1">
      <formula>AND(ISNUMBER(L10),L10&gt;=1)</formula>
    </cfRule>
  </conditionalFormatting>
  <conditionalFormatting sqref="C38">
    <cfRule type="expression" priority="6" aboveAverage="0" equalAverage="0" bottom="0" percent="0" rank="0" text="" dxfId="0">
      <formula>$C$38&lt;1</formula>
    </cfRule>
    <cfRule type="expression" priority="7" aboveAverage="0" equalAverage="0" bottom="0" percent="0" rank="0" text="" dxfId="2">
      <formula>$C$38&gt;=1</formula>
    </cfRule>
  </conditionalFormatting>
  <conditionalFormatting sqref="C39">
    <cfRule type="expression" priority="8" aboveAverage="0" equalAverage="0" bottom="0" percent="0" rank="0" text="" dxfId="0">
      <formula>$C$39&lt;1</formula>
    </cfRule>
    <cfRule type="expression" priority="9" aboveAverage="0" equalAverage="0" bottom="0" percent="0" rank="0" text="" dxfId="2">
      <formula>$C$39&gt;=1</formula>
    </cfRule>
  </conditionalFormatting>
  <dataValidations count="3">
    <dataValidation allowBlank="true" error="Enter a valid date" errorStyle="stop" errorTitle="Sheetaky" operator="greaterThan" showDropDown="false" showErrorMessage="true" showInputMessage="false" sqref="C6" type="date">
      <formula1>1</formula1>
      <formula2>0</formula2>
    </dataValidation>
    <dataValidation allowBlank="true" error="Enter a number between 0 and 1" errorStyle="stop" errorTitle="Sheetaky" operator="between" showDropDown="false" showErrorMessage="true" showInputMessage="false" sqref="D10:E34" type="decimal">
      <formula1>0</formula1>
      <formula2>1</formula2>
    </dataValidation>
    <dataValidation allowBlank="true" error="Enter a number between 0 and 1000000000000.0" errorStyle="stop" errorTitle="Sheetaky" operator="between" showDropDown="false" showErrorMessage="true" showInputMessage="false" sqref="C10:C34 F10:F34" type="decimal">
      <formula1>0</formula1>
      <formula2>1000000000000</formula2>
    </dataValidation>
  </dataValidations>
  <printOptions headings="false" gridLines="false" gridLinesSet="true" horizontalCentered="true" verticalCentered="false"/>
  <pageMargins left="0.4" right="0.4" top="1" bottom="1" header="0.511811023622047" footer="0.5"/>
  <pageSetup paperSize="9" scale="100" fitToWidth="1" fitToHeight="0" pageOrder="downThenOver" orientation="portrait" blackAndWhite="false" draft="false" cellComments="none" horizontalDpi="300" verticalDpi="300" copies="1"/>
  <headerFooter differentFirst="false" differentOddEven="false">
    <oddHeader/>
    <oddFooter>&amp;CSheetaky.com</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B2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4"/>
    <col collapsed="false" customWidth="true" hidden="false" outlineLevel="0" max="2" min="2" style="0" width="92"/>
  </cols>
  <sheetData>
    <row r="1" customFormat="false" ht="36" hidden="false" customHeight="true" outlineLevel="0" collapsed="false">
      <c r="A1" s="1" t="s">
        <v>45</v>
      </c>
      <c r="B1" s="1"/>
    </row>
    <row r="2" customFormat="false" ht="18" hidden="false" customHeight="true" outlineLevel="0" collapsed="false">
      <c r="A2" s="2" t="s">
        <v>46</v>
      </c>
      <c r="B2" s="2"/>
    </row>
    <row r="4" customFormat="false" ht="21.75" hidden="false" customHeight="true" outlineLevel="0" collapsed="false">
      <c r="A4" s="3" t="s">
        <v>47</v>
      </c>
      <c r="B4" s="3"/>
    </row>
    <row r="5" customFormat="false" ht="45" hidden="false" customHeight="true" outlineLevel="0" collapsed="false">
      <c r="A5" s="22" t="s">
        <v>48</v>
      </c>
      <c r="B5" s="22"/>
    </row>
    <row r="7" customFormat="false" ht="21.75" hidden="false" customHeight="true" outlineLevel="0" collapsed="false">
      <c r="A7" s="3" t="s">
        <v>49</v>
      </c>
      <c r="B7" s="3"/>
    </row>
    <row r="8" customFormat="false" ht="19.5" hidden="false" customHeight="true" outlineLevel="0" collapsed="false">
      <c r="A8" s="23" t="n">
        <v>1</v>
      </c>
      <c r="B8" s="24" t="s">
        <v>50</v>
      </c>
    </row>
    <row r="9" customFormat="false" ht="19.5" hidden="false" customHeight="true" outlineLevel="0" collapsed="false">
      <c r="A9" s="23" t="n">
        <v>2</v>
      </c>
      <c r="B9" s="24" t="s">
        <v>51</v>
      </c>
    </row>
    <row r="10" customFormat="false" ht="30" hidden="false" customHeight="true" outlineLevel="0" collapsed="false">
      <c r="A10" s="23" t="n">
        <v>3</v>
      </c>
      <c r="B10" s="24" t="s">
        <v>52</v>
      </c>
    </row>
    <row r="11" customFormat="false" ht="19.5" hidden="false" customHeight="true" outlineLevel="0" collapsed="false">
      <c r="A11" s="23" t="n">
        <v>4</v>
      </c>
      <c r="B11" s="24" t="s">
        <v>53</v>
      </c>
    </row>
    <row r="12" customFormat="false" ht="19.5" hidden="false" customHeight="true" outlineLevel="0" collapsed="false">
      <c r="A12" s="23" t="n">
        <v>5</v>
      </c>
      <c r="B12" s="24" t="s">
        <v>54</v>
      </c>
    </row>
    <row r="14" customFormat="false" ht="21.75" hidden="false" customHeight="true" outlineLevel="0" collapsed="false">
      <c r="A14" s="3" t="s">
        <v>55</v>
      </c>
      <c r="B14" s="3"/>
    </row>
    <row r="15" customFormat="false" ht="15" hidden="false" customHeight="false" outlineLevel="0" collapsed="false">
      <c r="A15" s="25"/>
      <c r="B15" s="24" t="s">
        <v>56</v>
      </c>
    </row>
    <row r="16" customFormat="false" ht="15" hidden="false" customHeight="false" outlineLevel="0" collapsed="false">
      <c r="A16" s="26"/>
      <c r="B16" s="24" t="s">
        <v>57</v>
      </c>
    </row>
    <row r="17" customFormat="false" ht="15" hidden="false" customHeight="false" outlineLevel="0" collapsed="false">
      <c r="A17" s="27"/>
      <c r="B17" s="24" t="s">
        <v>58</v>
      </c>
    </row>
    <row r="19" customFormat="false" ht="21.75" hidden="false" customHeight="true" outlineLevel="0" collapsed="false">
      <c r="A19" s="3" t="s">
        <v>59</v>
      </c>
      <c r="B19" s="3"/>
    </row>
    <row r="20" customFormat="false" ht="19.5" hidden="false" customHeight="true" outlineLevel="0" collapsed="false">
      <c r="A20" s="28" t="s">
        <v>60</v>
      </c>
      <c r="B20" s="29" t="s">
        <v>61</v>
      </c>
    </row>
    <row r="21" customFormat="false" ht="30" hidden="false" customHeight="true" outlineLevel="0" collapsed="false">
      <c r="A21" s="28" t="s">
        <v>60</v>
      </c>
      <c r="B21" s="29" t="s">
        <v>62</v>
      </c>
    </row>
    <row r="22" customFormat="false" ht="19.5" hidden="false" customHeight="true" outlineLevel="0" collapsed="false">
      <c r="A22" s="28" t="s">
        <v>60</v>
      </c>
      <c r="B22" s="29" t="s">
        <v>63</v>
      </c>
    </row>
    <row r="23" customFormat="false" ht="19.5" hidden="false" customHeight="true" outlineLevel="0" collapsed="false">
      <c r="A23" s="28" t="s">
        <v>60</v>
      </c>
      <c r="B23" s="29" t="s">
        <v>64</v>
      </c>
    </row>
  </sheetData>
  <sheetProtection sheet="true" formatCells="false" formatColumns="false" formatRows="false" sort="false" autoFilter="false"/>
  <mergeCells count="7">
    <mergeCell ref="A1:B1"/>
    <mergeCell ref="A2:B2"/>
    <mergeCell ref="A4:B4"/>
    <mergeCell ref="A5:B5"/>
    <mergeCell ref="A7:B7"/>
    <mergeCell ref="A14:B14"/>
    <mergeCell ref="A19:B19"/>
  </mergeCells>
  <printOptions headings="false" gridLines="false" gridLinesSet="true" horizontalCentered="true" verticalCentered="false"/>
  <pageMargins left="0.4" right="0.4" top="1" bottom="1" header="0.511811023622047" footer="0.5"/>
  <pageSetup paperSize="9" scale="100" fitToWidth="1" fitToHeight="0" pageOrder="downThenOver" orientation="portrait" blackAndWhite="false" draft="false" cellComments="none" horizontalDpi="300" verticalDpi="300" copies="1"/>
  <headerFooter differentFirst="false" differentOddEven="false">
    <oddHeader/>
    <oddFooter>&amp;CSheetaky.com</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2026-10-22T18:52:40Z</dcterms:created>
  <dc:creator>Sheetaky.com</dc:creator>
  <dc:description/>
  <dc:language>en-US</dc:language>
  <cp:lastModifiedBy/>
  <dcterms:modified xsi:type="dcterms:W3CDTF">2026-10-22T18:52:40Z</dcterms:modified>
  <cp:revision>0</cp:revision>
  <dc:subject/>
  <dc:title>EVM</dc:title>
</cp:coreProperties>
</file>

<file path=docProps/custom.xml><?xml version="1.0" encoding="utf-8"?>
<Properties xmlns="http://schemas.openxmlformats.org/officeDocument/2006/custom-properties" xmlns:vt="http://schemas.openxmlformats.org/officeDocument/2006/docPropsVTypes"/>
</file>