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alculator" sheetId="1" state="visible" r:id="rId3"/>
    <sheet name="Guid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<sst xmlns="http://schemas.openxmlformats.org/spreadsheetml/2006/main" count="86" uniqueCount="71">
  <si>
    <t xml:space="preserve">Concrete Quantity, Cement, Sand &amp; Aggregate Calculator</t>
  </si>
  <si>
    <t xml:space="preserve">Element volumes, material quantities, cement bags and ready-mix trucks</t>
  </si>
  <si>
    <t xml:space="preserve">Elements</t>
  </si>
  <si>
    <t xml:space="preserve">Settings</t>
  </si>
  <si>
    <t xml:space="preserve">Element</t>
  </si>
  <si>
    <t xml:space="preserve">Type</t>
  </si>
  <si>
    <t xml:space="preserve">Count</t>
  </si>
  <si>
    <t xml:space="preserve">Length m</t>
  </si>
  <si>
    <t xml:space="preserve">Width m</t>
  </si>
  <si>
    <t xml:space="preserve">Depth/Height m</t>
  </si>
  <si>
    <t xml:space="preserve">Volume m³</t>
  </si>
  <si>
    <t xml:space="preserve">Waste allowance</t>
  </si>
  <si>
    <t xml:space="preserve">Isolated footings F1</t>
  </si>
  <si>
    <t xml:space="preserve">Footing</t>
  </si>
  <si>
    <t xml:space="preserve">Mix ratio: cement</t>
  </si>
  <si>
    <t xml:space="preserve">Isolated footings F2</t>
  </si>
  <si>
    <t xml:space="preserve">Mix ratio: sand</t>
  </si>
  <si>
    <t xml:space="preserve">Ground floor columns</t>
  </si>
  <si>
    <t xml:space="preserve">Column</t>
  </si>
  <si>
    <t xml:space="preserve">Mix ratio: aggregate</t>
  </si>
  <si>
    <t xml:space="preserve">Ground beams</t>
  </si>
  <si>
    <t xml:space="preserve">Beam</t>
  </si>
  <si>
    <t xml:space="preserve">Water / cement ratio</t>
  </si>
  <si>
    <t xml:space="preserve">First floor slab</t>
  </si>
  <si>
    <t xml:space="preserve">Slab</t>
  </si>
  <si>
    <t xml:space="preserve">Dry volume factor</t>
  </si>
  <si>
    <t xml:space="preserve">Retaining wall</t>
  </si>
  <si>
    <t xml:space="preserve">Wall</t>
  </si>
  <si>
    <t xml:space="preserve">Cement density</t>
  </si>
  <si>
    <t xml:space="preserve">kg/m³</t>
  </si>
  <si>
    <t xml:space="preserve">Bag weight</t>
  </si>
  <si>
    <t xml:space="preserve">kg</t>
  </si>
  <si>
    <t xml:space="preserve">Truck capacity</t>
  </si>
  <si>
    <t xml:space="preserve">m³</t>
  </si>
  <si>
    <t xml:space="preserve">Results</t>
  </si>
  <si>
    <t xml:space="preserve">Volume incl. waste</t>
  </si>
  <si>
    <t xml:space="preserve">Dry volume of materials</t>
  </si>
  <si>
    <t xml:space="preserve">Cement</t>
  </si>
  <si>
    <t xml:space="preserve">Cement bags</t>
  </si>
  <si>
    <t xml:space="preserve">bags</t>
  </si>
  <si>
    <t xml:space="preserve">Sand</t>
  </si>
  <si>
    <t xml:space="preserve">Aggregate</t>
  </si>
  <si>
    <t xml:space="preserve">Water</t>
  </si>
  <si>
    <t xml:space="preserve">liters</t>
  </si>
  <si>
    <t xml:space="preserve">Ready-mix trucks</t>
  </si>
  <si>
    <t xml:space="preserve">trucks</t>
  </si>
  <si>
    <t xml:space="preserve">Volume by type</t>
  </si>
  <si>
    <t xml:space="preserve">%</t>
  </si>
  <si>
    <t xml:space="preserve">Net volume</t>
  </si>
  <si>
    <t xml:space="preserve">Other</t>
  </si>
  <si>
    <t xml:space="preserve">Cement = dry volume × (cement share ÷ sum of ratios) × 1440 kg/m³. The 1.54 factor covers voids and bulking.</t>
  </si>
  <si>
    <t xml:space="preserve">A 1:2:4 mix is roughly M15–M20 for ordinary work. For structural ready-mix concrete follow the approved mix design.</t>
  </si>
  <si>
    <t xml:space="preserve">How to use: Concrete Quantity, Cement, Sand &amp; Aggregate Calculator</t>
  </si>
  <si>
    <t xml:space="preserve">Sheetaky.com · Ready Excel sheets in Arabic and English</t>
  </si>
  <si>
    <t xml:space="preserve">What is this sheet?</t>
  </si>
  <si>
    <t xml:space="preserve">The sheet calculates the concrete volume of each element (footings, columns, beams, slabs, walls) and the total with waste, then the cement in kg and bags, sand, aggregate and water for the chosen mix, and the number of ready-mix trucks.</t>
  </si>
  <si>
    <t xml:space="preserve">Steps</t>
  </si>
  <si>
    <t xml:space="preserve">In the elements table enter the element name and pick its type.</t>
  </si>
  <si>
    <t xml:space="preserve">Enter the count and dimensions in meters: length, width and depth or height.</t>
  </si>
  <si>
    <t xml:space="preserve">Adjust the settings if needed: waste, mix ratio, bag weight, truck capacity.</t>
  </si>
  <si>
    <t xml:space="preserve">Read the results: total volume, cement bags, sand, aggregate and water.</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</si>
  <si>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</si>
  <si>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</si>
  <si>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</si>
  <si>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</si>
  <si>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</si>
  <si>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</si>
  <si>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For circular elements calculate the area yourself and enter it as length with width = 1.</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</si>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</sst>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7">
    <numFmt numFmtId="164" formatCode="General"/>
    <numFmt numFmtId="165" formatCode="0.0%"/>
    <numFmt numFmtId="166" formatCode="#,##0"/>
    <numFmt numFmtId="167" formatCode="0.00"/>
    <numFmt numFmtId="168" formatCode="0.000"/>
    <numFmt numFmtId="169" formatCode="0.0"/>
    <numFmt numFmtId="170" formatCode="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0F4527"/>
      <name val="Arial"/>
      <family val="0"/>
      <charset val="1"/>
    </font>
    <font>
      <sz val="10"/>
      <color rgb="FF1F2A24"/>
      <name val="Arial"/>
      <family val="0"/>
      <charset val="1"/>
    </font>
    <font>
      <b val="true"/>
      <sz val="10"/>
      <color rgb="FFFFFFFF"/>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4" borderId="1" xfId="0" applyFont="true" applyBorder="true" applyAlignment="true" applyProtection="false">
      <alignment horizontal="center" vertical="center" textRotation="0" wrapText="true" indent="0" shrinkToFit="false" readingOrder="1"/>
      <protection locked="true" hidden="false"/>
    </xf>
    <xf numFmtId="164" fontId="8" fillId="4" borderId="1" xfId="0" applyFont="true" applyBorder="true" applyAlignment="true" applyProtection="false">
      <alignment horizontal="center" vertical="center" textRotation="0" wrapText="true" indent="0" shrinkToFit="false" readingOrder="1"/>
      <protection locked="true" hidden="false"/>
    </xf>
    <xf numFmtId="164" fontId="9" fillId="2" borderId="1" xfId="0" applyFont="true" applyBorder="true" applyAlignment="true" applyProtection="false">
      <alignment horizontal="center" vertical="center" textRotation="0" wrapText="true" indent="0" shrinkToFit="false" readingOrder="1"/>
      <protection locked="tru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5" fontId="11" fillId="5" borderId="1" xfId="0" applyFont="true" applyBorder="true" applyAlignment="true" applyProtection="true">
      <alignment horizontal="center" vertical="center" textRotation="0" wrapText="true" indent="0" shrinkToFit="false" readingOrder="1"/>
      <protection locked="false" hidden="false"/>
    </xf>
    <xf numFmtId="164" fontId="12" fillId="0" borderId="1" xfId="0" applyFont="true" applyBorder="true" applyAlignment="true" applyProtection="false">
      <alignment horizontal="center" vertical="center" textRotation="0" wrapText="true" indent="0" shrinkToFit="false" readingOrder="1"/>
      <protection locked="true" hidden="false"/>
    </xf>
    <xf numFmtId="164" fontId="11" fillId="5" borderId="1" xfId="0" applyFont="true" applyBorder="true" applyAlignment="true" applyProtection="true">
      <alignment horizontal="left" vertical="center" textRotation="0" wrapText="true" indent="0" shrinkToFit="false" readingOrder="1"/>
      <protection locked="false" hidden="false"/>
    </xf>
    <xf numFmtId="164" fontId="11" fillId="5" borderId="1" xfId="0" applyFont="true" applyBorder="true" applyAlignment="true" applyProtection="true">
      <alignment horizontal="center" vertical="center" textRotation="0" wrapText="true" indent="0" shrinkToFit="false" readingOrder="1"/>
      <protection locked="false" hidden="false"/>
    </xf>
    <xf numFmtId="166" fontId="11" fillId="5" borderId="1" xfId="0" applyFont="true" applyBorder="true" applyAlignment="true" applyProtection="true">
      <alignment horizontal="center" vertical="center" textRotation="0" wrapText="true" indent="0" shrinkToFit="false" readingOrder="1"/>
      <protection locked="false" hidden="false"/>
    </xf>
    <xf numFmtId="167" fontId="11" fillId="5" borderId="1" xfId="0" applyFont="true" applyBorder="true" applyAlignment="true" applyProtection="true">
      <alignment horizontal="center" vertical="center" textRotation="0" wrapText="true" indent="0" shrinkToFit="false" readingOrder="1"/>
      <protection locked="false" hidden="false"/>
    </xf>
    <xf numFmtId="168" fontId="8" fillId="6" borderId="1" xfId="0" applyFont="true" applyBorder="true" applyAlignment="true" applyProtection="false">
      <alignment horizontal="center" vertical="center" textRotation="0" wrapText="true" indent="0" shrinkToFit="false" readingOrder="1"/>
      <protection locked="true" hidden="false"/>
    </xf>
    <xf numFmtId="169" fontId="11" fillId="5" borderId="1" xfId="0" applyFont="true" applyBorder="true" applyAlignment="true" applyProtection="true">
      <alignment horizontal="center" vertical="center" textRotation="0" wrapText="true" indent="0" shrinkToFit="false" readingOrder="1"/>
      <protection locked="false" hidden="false"/>
    </xf>
    <xf numFmtId="167" fontId="10" fillId="7" borderId="1" xfId="0" applyFont="true" applyBorder="true" applyAlignment="true" applyProtection="false">
      <alignment horizontal="center" vertical="center" textRotation="0" wrapText="true" indent="0" shrinkToFit="false" readingOrder="1"/>
      <protection locked="true" hidden="false"/>
    </xf>
    <xf numFmtId="167" fontId="8" fillId="6" borderId="1" xfId="0" applyFont="true" applyBorder="true" applyAlignment="true" applyProtection="false">
      <alignment horizontal="center" vertical="center" textRotation="0" wrapText="true" indent="0" shrinkToFit="false" readingOrder="1"/>
      <protection locked="true" hidden="false"/>
    </xf>
    <xf numFmtId="166" fontId="8" fillId="6" borderId="1" xfId="0" applyFont="true" applyBorder="true" applyAlignment="true" applyProtection="false">
      <alignment horizontal="center" vertical="center" textRotation="0" wrapText="true" indent="0" shrinkToFit="false" readingOrder="1"/>
      <protection locked="true" hidden="false"/>
    </xf>
    <xf numFmtId="166" fontId="10" fillId="7" borderId="1" xfId="0" applyFont="true" applyBorder="true" applyAlignment="true" applyProtection="false">
      <alignment horizontal="center" vertical="center" textRotation="0" wrapText="true" indent="0" shrinkToFit="false" readingOrder="1"/>
      <protection locked="true" hidden="false"/>
    </xf>
    <xf numFmtId="164" fontId="10" fillId="4" borderId="1" xfId="0" applyFont="true" applyBorder="true" applyAlignment="true" applyProtection="false">
      <alignment horizontal="center" vertical="center" textRotation="0" wrapText="true" indent="0" shrinkToFit="false" readingOrder="1"/>
      <protection locked="true" hidden="false"/>
    </xf>
    <xf numFmtId="164" fontId="8" fillId="0" borderId="1" xfId="0" applyFont="true" applyBorder="true" applyAlignment="true" applyProtection="false">
      <alignment horizontal="center" vertical="center" textRotation="0" wrapText="true" indent="0" shrinkToFit="false" readingOrder="1"/>
      <protection locked="true" hidden="false"/>
    </xf>
    <xf numFmtId="170" fontId="8" fillId="6" borderId="1" xfId="0" applyFont="true" applyBorder="true" applyAlignment="true" applyProtection="false">
      <alignment horizontal="center" vertical="center" textRotation="0" wrapText="true" indent="0" shrinkToFit="false" readingOrder="1"/>
      <protection locked="true" hidden="false"/>
    </xf>
    <xf numFmtId="164" fontId="10" fillId="7" borderId="1" xfId="0" applyFont="true" applyBorder="true" applyAlignment="true" applyProtection="false">
      <alignment horizontal="left" vertical="center" textRotation="0" wrapText="true" indent="0" shrinkToFit="false" readingOrder="1"/>
      <protection locked="true" hidden="false"/>
    </xf>
    <xf numFmtId="164" fontId="8" fillId="7" borderId="1" xfId="0" applyFont="true" applyBorder="true" applyAlignment="true" applyProtection="false">
      <alignment horizontal="center" vertical="center" textRotation="0" wrapText="true" indent="0" shrinkToFit="false" readingOrder="1"/>
      <protection locked="true" hidden="false"/>
    </xf>
    <xf numFmtId="168" fontId="10" fillId="7" borderId="1" xfId="0" applyFont="true" applyBorder="true" applyAlignment="true" applyProtection="false">
      <alignment horizontal="center" vertical="center" textRotation="0" wrapText="true" indent="0" shrinkToFit="false" readingOrder="1"/>
      <protection locked="true" hidden="false"/>
    </xf>
    <xf numFmtId="164" fontId="13" fillId="0" borderId="0" xfId="0" applyFont="true" applyBorder="true" applyAlignment="true" applyProtection="false">
      <alignment horizontal="left" vertical="center" textRotation="0" wrapText="true" indent="0" shrinkToFit="false" readingOrder="1"/>
      <protection locked="true" hidden="false"/>
    </xf>
    <xf numFmtId="164" fontId="8" fillId="0" borderId="2" xfId="0" applyFont="true" applyBorder="true" applyAlignment="true" applyProtection="false">
      <alignment horizontal="left" vertical="center" textRotation="0" wrapText="true" indent="0" shrinkToFit="false" readingOrder="1"/>
      <protection locked="true" hidden="false"/>
    </xf>
    <xf numFmtId="164" fontId="9" fillId="2" borderId="1" xfId="0" applyFont="true" applyBorder="true" applyAlignment="true" applyProtection="false">
      <alignment horizontal="left" vertical="center" textRotation="0" wrapText="true" indent="0" shrinkToFit="false" readingOrder="1"/>
      <protection locked="true" hidden="false"/>
    </xf>
    <xf numFmtId="164" fontId="8" fillId="0" borderId="1" xfId="0" applyFont="true" applyBorder="true" applyAlignment="true" applyProtection="false">
      <alignment horizontal="left" vertical="center" textRotation="0" wrapText="true" indent="0" shrinkToFit="false" readingOrder="1"/>
      <protection locked="true" hidden="false"/>
    </xf>
    <xf numFmtId="164" fontId="8" fillId="6" borderId="1" xfId="0" applyFont="true" applyBorder="true" applyAlignment="true" applyProtection="false">
      <alignment horizontal="left" vertical="center" textRotation="0" wrapText="true" indent="0" shrinkToFit="false" readingOrder="1"/>
      <protection locked="true" hidden="false"/>
    </xf>
    <xf numFmtId="164" fontId="8" fillId="2" borderId="1" xfId="0" applyFont="true" applyBorder="true" applyAlignment="true" applyProtection="false">
      <alignment horizontal="left" vertical="center" textRotation="0" wrapText="true" indent="0" shrinkToFit="false" readingOrder="1"/>
      <protection locked="true" hidden="false"/>
    </xf>
    <xf numFmtId="164" fontId="14" fillId="0" borderId="0" xfId="0" applyFont="true" applyBorder="false" applyAlignment="true" applyProtection="false">
      <alignment horizontal="left" vertical="center" textRotation="0" wrapText="true" indent="0" shrinkToFit="false" readingOrder="1"/>
      <protection locked="true" hidden="false"/>
    </xf>
    <xf numFmtId="164" fontId="8"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9"/>
    <col collapsed="false" customWidth="true" hidden="false" outlineLevel="0" max="5" min="4" style="0" width="10"/>
    <col collapsed="false" customWidth="true" hidden="false" outlineLevel="0" max="6" min="6" style="0" width="12"/>
    <col collapsed="false" customWidth="true" hidden="false" outlineLevel="0" max="7" min="7" style="0" width="13"/>
    <col collapsed="false" customWidth="true" hidden="false" outlineLevel="0" max="8" min="8" style="0" width="3"/>
    <col collapsed="false" customWidth="true" hidden="false" outlineLevel="0" max="9" min="9" style="0" width="30"/>
    <col collapsed="false" customWidth="true" hidden="false" outlineLevel="0" max="10" min="10" style="0" width="14"/>
    <col collapsed="false" customWidth="true" hidden="false" outlineLevel="0" max="11" min="11" style="0" width="10"/>
  </cols>
  <sheetData>
    <row r="1" customFormat="false" ht="36" hidden="false" customHeight="true" outlineLevel="0" collapsed="false">
      <c r="A1" s="1" t="s">
        <v>0</v>
      </c>
      <c r="B1" s="1"/>
      <c r="C1" s="1"/>
      <c r="D1" s="1"/>
      <c r="E1" s="1"/>
      <c r="F1" s="1"/>
      <c r="G1" s="1"/>
      <c r="H1" s="1"/>
      <c r="I1" s="1"/>
      <c r="J1" s="1"/>
      <c r="K1" s="1"/>
    </row>
    <row r="2" customFormat="false" ht="18" hidden="false" customHeight="true" outlineLevel="0" collapsed="false">
      <c r="A2" s="2" t="s">
        <v>1</v>
      </c>
      <c r="B2" s="2"/>
      <c r="C2" s="2"/>
      <c r="D2" s="2"/>
      <c r="E2" s="2"/>
      <c r="F2" s="2"/>
      <c r="G2" s="2"/>
      <c r="H2" s="2"/>
      <c r="I2" s="2"/>
      <c r="J2" s="2"/>
      <c r="K2" s="2"/>
    </row>
    <row r="4" customFormat="false" ht="21.75" hidden="false" customHeight="true" outlineLevel="0" collapsed="false">
      <c r="A4" s="3" t="s">
        <v>2</v>
      </c>
      <c r="B4" s="3"/>
      <c r="C4" s="3"/>
      <c r="D4" s="3"/>
      <c r="E4" s="3"/>
      <c r="F4" s="3"/>
      <c r="G4" s="3"/>
      <c r="I4" s="4" t="s">
        <v>3</v>
      </c>
      <c r="J4" s="5"/>
      <c r="K4" s="5"/>
    </row>
    <row r="5" customFormat="false" ht="39.75" hidden="false" customHeight="true" outlineLevel="0" collapsed="false">
      <c r="A5" s="6" t="s">
        <v>4</v>
      </c>
      <c r="B5" s="6" t="s">
        <v>5</v>
      </c>
      <c r="C5" s="6" t="s">
        <v>6</v>
      </c>
      <c r="D5" s="6" t="s">
        <v>7</v>
      </c>
      <c r="E5" s="6" t="s">
        <v>8</v>
      </c>
      <c r="F5" s="6" t="s">
        <v>9</v>
      </c>
      <c r="G5" s="6" t="s">
        <v>10</v>
      </c>
      <c r="I5" s="7" t="s">
        <v>11</v>
      </c>
      <c r="J5" s="8" t="n">
        <v>0.05</v>
      </c>
      <c r="K5" s="9"/>
    </row>
    <row r="6" customFormat="false" ht="15" hidden="false" customHeight="false" outlineLevel="0" collapsed="false">
      <c r="A6" s="10" t="s">
        <v>12</v>
      </c>
      <c r="B6" s="11" t="s">
        <v>13</v>
      </c>
      <c r="C6" s="12" t="n">
        <v>8</v>
      </c>
      <c r="D6" s="13" t="n">
        <v>1.8</v>
      </c>
      <c r="E6" s="13" t="n">
        <v>1.8</v>
      </c>
      <c r="F6" s="13" t="n">
        <v>0.6</v>
      </c>
      <c r="G6" s="14" t="n">
        <f aca="false">IF(AND(N(C6)&gt;0,N(D6)&gt;0,N(E6)&gt;0,N(F6)&gt;0),C6*D6*E6*F6,0)</f>
        <v>15.552</v>
      </c>
      <c r="I6" s="7" t="s">
        <v>14</v>
      </c>
      <c r="J6" s="15" t="n">
        <v>1</v>
      </c>
      <c r="K6" s="9"/>
    </row>
    <row r="7" customFormat="false" ht="15" hidden="false" customHeight="false" outlineLevel="0" collapsed="false">
      <c r="A7" s="10" t="s">
        <v>15</v>
      </c>
      <c r="B7" s="11" t="s">
        <v>13</v>
      </c>
      <c r="C7" s="12" t="n">
        <v>4</v>
      </c>
      <c r="D7" s="13" t="n">
        <v>2.2</v>
      </c>
      <c r="E7" s="13" t="n">
        <v>2.2</v>
      </c>
      <c r="F7" s="13" t="n">
        <v>0.7</v>
      </c>
      <c r="G7" s="14" t="n">
        <f aca="false">IF(AND(N(C7)&gt;0,N(D7)&gt;0,N(E7)&gt;0,N(F7)&gt;0),C7*D7*E7*F7,0)</f>
        <v>13.552</v>
      </c>
      <c r="I7" s="7" t="s">
        <v>16</v>
      </c>
      <c r="J7" s="15" t="n">
        <v>2</v>
      </c>
      <c r="K7" s="9"/>
    </row>
    <row r="8" customFormat="false" ht="15" hidden="false" customHeight="false" outlineLevel="0" collapsed="false">
      <c r="A8" s="10" t="s">
        <v>17</v>
      </c>
      <c r="B8" s="11" t="s">
        <v>18</v>
      </c>
      <c r="C8" s="12" t="n">
        <v>12</v>
      </c>
      <c r="D8" s="13" t="n">
        <v>0.3</v>
      </c>
      <c r="E8" s="13" t="n">
        <v>0.5</v>
      </c>
      <c r="F8" s="13" t="n">
        <v>3.2</v>
      </c>
      <c r="G8" s="14" t="n">
        <f aca="false">IF(AND(N(C8)&gt;0,N(D8)&gt;0,N(E8)&gt;0,N(F8)&gt;0),C8*D8*E8*F8,0)</f>
        <v>5.76</v>
      </c>
      <c r="I8" s="7" t="s">
        <v>19</v>
      </c>
      <c r="J8" s="15" t="n">
        <v>4</v>
      </c>
      <c r="K8" s="9"/>
    </row>
    <row r="9" customFormat="false" ht="15" hidden="false" customHeight="false" outlineLevel="0" collapsed="false">
      <c r="A9" s="10" t="s">
        <v>20</v>
      </c>
      <c r="B9" s="11" t="s">
        <v>21</v>
      </c>
      <c r="C9" s="12" t="n">
        <v>1</v>
      </c>
      <c r="D9" s="13" t="n">
        <v>96</v>
      </c>
      <c r="E9" s="13" t="n">
        <v>0.3</v>
      </c>
      <c r="F9" s="13" t="n">
        <v>0.6</v>
      </c>
      <c r="G9" s="14" t="n">
        <f aca="false">IF(AND(N(C9)&gt;0,N(D9)&gt;0,N(E9)&gt;0,N(F9)&gt;0),C9*D9*E9*F9,0)</f>
        <v>17.28</v>
      </c>
      <c r="I9" s="7" t="s">
        <v>22</v>
      </c>
      <c r="J9" s="13" t="n">
        <v>0.5</v>
      </c>
      <c r="K9" s="9"/>
    </row>
    <row r="10" customFormat="false" ht="15" hidden="false" customHeight="false" outlineLevel="0" collapsed="false">
      <c r="A10" s="10" t="s">
        <v>23</v>
      </c>
      <c r="B10" s="11" t="s">
        <v>24</v>
      </c>
      <c r="C10" s="12" t="n">
        <v>1</v>
      </c>
      <c r="D10" s="13" t="n">
        <v>18</v>
      </c>
      <c r="E10" s="13" t="n">
        <v>14</v>
      </c>
      <c r="F10" s="13" t="n">
        <v>0.2</v>
      </c>
      <c r="G10" s="14" t="n">
        <f aca="false">IF(AND(N(C10)&gt;0,N(D10)&gt;0,N(E10)&gt;0,N(F10)&gt;0),C10*D10*E10*F10,0)</f>
        <v>50.4</v>
      </c>
      <c r="I10" s="7" t="s">
        <v>25</v>
      </c>
      <c r="J10" s="13" t="n">
        <v>1.54</v>
      </c>
      <c r="K10" s="9"/>
    </row>
    <row r="11" customFormat="false" ht="15" hidden="false" customHeight="false" outlineLevel="0" collapsed="false">
      <c r="A11" s="10" t="s">
        <v>26</v>
      </c>
      <c r="B11" s="11" t="s">
        <v>27</v>
      </c>
      <c r="C11" s="12" t="n">
        <v>1</v>
      </c>
      <c r="D11" s="13" t="n">
        <v>20</v>
      </c>
      <c r="E11" s="13" t="n">
        <v>0.25</v>
      </c>
      <c r="F11" s="13" t="n">
        <v>2.5</v>
      </c>
      <c r="G11" s="14" t="n">
        <f aca="false">IF(AND(N(C11)&gt;0,N(D11)&gt;0,N(E11)&gt;0,N(F11)&gt;0),C11*D11*E11*F11,0)</f>
        <v>12.5</v>
      </c>
      <c r="I11" s="7" t="s">
        <v>28</v>
      </c>
      <c r="J11" s="12" t="n">
        <v>1440</v>
      </c>
      <c r="K11" s="9" t="s">
        <v>29</v>
      </c>
    </row>
    <row r="12" customFormat="false" ht="15" hidden="false" customHeight="false" outlineLevel="0" collapsed="false">
      <c r="A12" s="10"/>
      <c r="B12" s="11"/>
      <c r="C12" s="12"/>
      <c r="D12" s="13"/>
      <c r="E12" s="13"/>
      <c r="F12" s="13"/>
      <c r="G12" s="14" t="n">
        <f aca="false">IF(AND(N(C12)&gt;0,N(D12)&gt;0,N(E12)&gt;0,N(F12)&gt;0),C12*D12*E12*F12,0)</f>
        <v>0</v>
      </c>
      <c r="I12" s="7" t="s">
        <v>30</v>
      </c>
      <c r="J12" s="12" t="n">
        <v>50</v>
      </c>
      <c r="K12" s="9" t="s">
        <v>31</v>
      </c>
    </row>
    <row r="13" customFormat="false" ht="15" hidden="false" customHeight="false" outlineLevel="0" collapsed="false">
      <c r="A13" s="10"/>
      <c r="B13" s="11"/>
      <c r="C13" s="12"/>
      <c r="D13" s="13"/>
      <c r="E13" s="13"/>
      <c r="F13" s="13"/>
      <c r="G13" s="14" t="n">
        <f aca="false">IF(AND(N(C13)&gt;0,N(D13)&gt;0,N(E13)&gt;0,N(F13)&gt;0),C13*D13*E13*F13,0)</f>
        <v>0</v>
      </c>
      <c r="I13" s="7" t="s">
        <v>32</v>
      </c>
      <c r="J13" s="15" t="n">
        <v>8</v>
      </c>
      <c r="K13" s="9" t="s">
        <v>33</v>
      </c>
    </row>
    <row r="14" customFormat="false" ht="15" hidden="false" customHeight="false" outlineLevel="0" collapsed="false">
      <c r="A14" s="10"/>
      <c r="B14" s="11"/>
      <c r="C14" s="12"/>
      <c r="D14" s="13"/>
      <c r="E14" s="13"/>
      <c r="F14" s="13"/>
      <c r="G14" s="14" t="n">
        <f aca="false">IF(AND(N(C14)&gt;0,N(D14)&gt;0,N(E14)&gt;0,N(F14)&gt;0),C14*D14*E14*F14,0)</f>
        <v>0</v>
      </c>
    </row>
    <row r="15" customFormat="false" ht="15" hidden="false" customHeight="false" outlineLevel="0" collapsed="false">
      <c r="A15" s="10"/>
      <c r="B15" s="11"/>
      <c r="C15" s="12"/>
      <c r="D15" s="13"/>
      <c r="E15" s="13"/>
      <c r="F15" s="13"/>
      <c r="G15" s="14" t="n">
        <f aca="false">IF(AND(N(C15)&gt;0,N(D15)&gt;0,N(E15)&gt;0,N(F15)&gt;0),C15*D15*E15*F15,0)</f>
        <v>0</v>
      </c>
      <c r="I15" s="4" t="s">
        <v>34</v>
      </c>
      <c r="J15" s="5"/>
      <c r="K15" s="5"/>
    </row>
    <row r="16" customFormat="false" ht="15" hidden="false" customHeight="false" outlineLevel="0" collapsed="false">
      <c r="A16" s="10"/>
      <c r="B16" s="11"/>
      <c r="C16" s="12"/>
      <c r="D16" s="13"/>
      <c r="E16" s="13"/>
      <c r="F16" s="13"/>
      <c r="G16" s="14" t="n">
        <f aca="false">IF(AND(N(C16)&gt;0,N(D16)&gt;0,N(E16)&gt;0,N(F16)&gt;0),C16*D16*E16*F16,0)</f>
        <v>0</v>
      </c>
      <c r="I16" s="7" t="s">
        <v>35</v>
      </c>
      <c r="J16" s="16" t="n">
        <f aca="false">$G$31*(1+$J$5)</f>
        <v>120.7962</v>
      </c>
      <c r="K16" s="9" t="s">
        <v>33</v>
      </c>
    </row>
    <row r="17" customFormat="false" ht="15" hidden="false" customHeight="false" outlineLevel="0" collapsed="false">
      <c r="A17" s="10"/>
      <c r="B17" s="11"/>
      <c r="C17" s="12"/>
      <c r="D17" s="13"/>
      <c r="E17" s="13"/>
      <c r="F17" s="13"/>
      <c r="G17" s="14" t="n">
        <f aca="false">IF(AND(N(C17)&gt;0,N(D17)&gt;0,N(E17)&gt;0,N(F17)&gt;0),C17*D17*E17*F17,0)</f>
        <v>0</v>
      </c>
      <c r="I17" s="7" t="s">
        <v>36</v>
      </c>
      <c r="J17" s="17" t="n">
        <f aca="false">$J$16*$J$10</f>
        <v>186.026148</v>
      </c>
      <c r="K17" s="9" t="s">
        <v>33</v>
      </c>
    </row>
    <row r="18" customFormat="false" ht="15" hidden="false" customHeight="false" outlineLevel="0" collapsed="false">
      <c r="A18" s="10"/>
      <c r="B18" s="11"/>
      <c r="C18" s="12"/>
      <c r="D18" s="13"/>
      <c r="E18" s="13"/>
      <c r="F18" s="13"/>
      <c r="G18" s="14" t="n">
        <f aca="false">IF(AND(N(C18)&gt;0,N(D18)&gt;0,N(E18)&gt;0,N(F18)&gt;0),C18*D18*E18*F18,0)</f>
        <v>0</v>
      </c>
      <c r="I18" s="7" t="s">
        <v>37</v>
      </c>
      <c r="J18" s="18" t="n">
        <f aca="false">IF(($J$6+$J$7+$J$8)&gt;0,$J$17*$J$6/($J$6+$J$7+$J$8)*$J$11,0)</f>
        <v>38268.23616</v>
      </c>
      <c r="K18" s="9" t="s">
        <v>31</v>
      </c>
    </row>
    <row r="19" customFormat="false" ht="15" hidden="false" customHeight="false" outlineLevel="0" collapsed="false">
      <c r="A19" s="10"/>
      <c r="B19" s="11"/>
      <c r="C19" s="12"/>
      <c r="D19" s="13"/>
      <c r="E19" s="13"/>
      <c r="F19" s="13"/>
      <c r="G19" s="14" t="n">
        <f aca="false">IF(AND(N(C19)&gt;0,N(D19)&gt;0,N(E19)&gt;0,N(F19)&gt;0),C19*D19*E19*F19,0)</f>
        <v>0</v>
      </c>
      <c r="I19" s="7" t="s">
        <v>38</v>
      </c>
      <c r="J19" s="19" t="n">
        <f aca="false">IF($J$12&gt;0,ROUNDUP($J$18/$J$12,0),0)</f>
        <v>766</v>
      </c>
      <c r="K19" s="9" t="s">
        <v>39</v>
      </c>
    </row>
    <row r="20" customFormat="false" ht="15" hidden="false" customHeight="false" outlineLevel="0" collapsed="false">
      <c r="A20" s="10"/>
      <c r="B20" s="11"/>
      <c r="C20" s="12"/>
      <c r="D20" s="13"/>
      <c r="E20" s="13"/>
      <c r="F20" s="13"/>
      <c r="G20" s="14" t="n">
        <f aca="false">IF(AND(N(C20)&gt;0,N(D20)&gt;0,N(E20)&gt;0,N(F20)&gt;0),C20*D20*E20*F20,0)</f>
        <v>0</v>
      </c>
      <c r="I20" s="7" t="s">
        <v>40</v>
      </c>
      <c r="J20" s="16" t="n">
        <f aca="false">IF(($J$6+$J$7+$J$8)&gt;0,$J$17*$J$7/($J$6+$J$7+$J$8),0)</f>
        <v>53.150328</v>
      </c>
      <c r="K20" s="9" t="s">
        <v>33</v>
      </c>
    </row>
    <row r="21" customFormat="false" ht="15" hidden="false" customHeight="false" outlineLevel="0" collapsed="false">
      <c r="A21" s="10"/>
      <c r="B21" s="11"/>
      <c r="C21" s="12"/>
      <c r="D21" s="13"/>
      <c r="E21" s="13"/>
      <c r="F21" s="13"/>
      <c r="G21" s="14" t="n">
        <f aca="false">IF(AND(N(C21)&gt;0,N(D21)&gt;0,N(E21)&gt;0,N(F21)&gt;0),C21*D21*E21*F21,0)</f>
        <v>0</v>
      </c>
      <c r="I21" s="7" t="s">
        <v>41</v>
      </c>
      <c r="J21" s="16" t="n">
        <f aca="false">IF(($J$6+$J$7+$J$8)&gt;0,$J$17*$J$8/($J$6+$J$7+$J$8),0)</f>
        <v>106.300656</v>
      </c>
      <c r="K21" s="9" t="s">
        <v>33</v>
      </c>
    </row>
    <row r="22" customFormat="false" ht="15" hidden="false" customHeight="false" outlineLevel="0" collapsed="false">
      <c r="A22" s="10"/>
      <c r="B22" s="11"/>
      <c r="C22" s="12"/>
      <c r="D22" s="13"/>
      <c r="E22" s="13"/>
      <c r="F22" s="13"/>
      <c r="G22" s="14" t="n">
        <f aca="false">IF(AND(N(C22)&gt;0,N(D22)&gt;0,N(E22)&gt;0,N(F22)&gt;0),C22*D22*E22*F22,0)</f>
        <v>0</v>
      </c>
      <c r="I22" s="7" t="s">
        <v>42</v>
      </c>
      <c r="J22" s="18" t="n">
        <f aca="false">$J$18*$J$9</f>
        <v>19134.11808</v>
      </c>
      <c r="K22" s="9" t="s">
        <v>43</v>
      </c>
    </row>
    <row r="23" customFormat="false" ht="15" hidden="false" customHeight="false" outlineLevel="0" collapsed="false">
      <c r="A23" s="10"/>
      <c r="B23" s="11"/>
      <c r="C23" s="12"/>
      <c r="D23" s="13"/>
      <c r="E23" s="13"/>
      <c r="F23" s="13"/>
      <c r="G23" s="14" t="n">
        <f aca="false">IF(AND(N(C23)&gt;0,N(D23)&gt;0,N(E23)&gt;0,N(F23)&gt;0),C23*D23*E23*F23,0)</f>
        <v>0</v>
      </c>
      <c r="I23" s="7" t="s">
        <v>44</v>
      </c>
      <c r="J23" s="19" t="n">
        <f aca="false">IF($J$13&gt;0,ROUNDUP($J$16/$J$13,0),0)</f>
        <v>16</v>
      </c>
      <c r="K23" s="9" t="s">
        <v>45</v>
      </c>
    </row>
    <row r="24" customFormat="false" ht="15" hidden="false" customHeight="false" outlineLevel="0" collapsed="false">
      <c r="A24" s="10"/>
      <c r="B24" s="11"/>
      <c r="C24" s="12"/>
      <c r="D24" s="13"/>
      <c r="E24" s="13"/>
      <c r="F24" s="13"/>
      <c r="G24" s="14" t="n">
        <f aca="false">IF(AND(N(C24)&gt;0,N(D24)&gt;0,N(E24)&gt;0,N(F24)&gt;0),C24*D24*E24*F24,0)</f>
        <v>0</v>
      </c>
    </row>
    <row r="25" customFormat="false" ht="15" hidden="false" customHeight="false" outlineLevel="0" collapsed="false">
      <c r="A25" s="10"/>
      <c r="B25" s="11"/>
      <c r="C25" s="12"/>
      <c r="D25" s="13"/>
      <c r="E25" s="13"/>
      <c r="F25" s="13"/>
      <c r="G25" s="14" t="n">
        <f aca="false">IF(AND(N(C25)&gt;0,N(D25)&gt;0,N(E25)&gt;0,N(F25)&gt;0),C25*D25*E25*F25,0)</f>
        <v>0</v>
      </c>
      <c r="I25" s="4" t="s">
        <v>46</v>
      </c>
      <c r="J25" s="20" t="s">
        <v>33</v>
      </c>
      <c r="K25" s="20" t="s">
        <v>47</v>
      </c>
    </row>
    <row r="26" customFormat="false" ht="15" hidden="false" customHeight="false" outlineLevel="0" collapsed="false">
      <c r="A26" s="10"/>
      <c r="B26" s="11"/>
      <c r="C26" s="12"/>
      <c r="D26" s="13"/>
      <c r="E26" s="13"/>
      <c r="F26" s="13"/>
      <c r="G26" s="14" t="n">
        <f aca="false">IF(AND(N(C26)&gt;0,N(D26)&gt;0,N(E26)&gt;0,N(F26)&gt;0),C26*D26*E26*F26,0)</f>
        <v>0</v>
      </c>
      <c r="I26" s="21" t="s">
        <v>13</v>
      </c>
      <c r="J26" s="17" t="n">
        <f aca="false">SUMIF($B$6:$B$30,I26,$G$6:$G$30)</f>
        <v>29.104</v>
      </c>
      <c r="K26" s="22" t="n">
        <f aca="false">IF($G$31&gt;0,J26/$G$31,0)</f>
        <v>0.252981467960085</v>
      </c>
    </row>
    <row r="27" customFormat="false" ht="15" hidden="false" customHeight="false" outlineLevel="0" collapsed="false">
      <c r="A27" s="10"/>
      <c r="B27" s="11"/>
      <c r="C27" s="12"/>
      <c r="D27" s="13"/>
      <c r="E27" s="13"/>
      <c r="F27" s="13"/>
      <c r="G27" s="14" t="n">
        <f aca="false">IF(AND(N(C27)&gt;0,N(D27)&gt;0,N(E27)&gt;0,N(F27)&gt;0),C27*D27*E27*F27,0)</f>
        <v>0</v>
      </c>
      <c r="I27" s="21" t="s">
        <v>18</v>
      </c>
      <c r="J27" s="17" t="n">
        <f aca="false">SUMIF($B$6:$B$30,I27,$G$6:$G$30)</f>
        <v>5.76</v>
      </c>
      <c r="K27" s="22" t="n">
        <f aca="false">IF($G$31&gt;0,J27/$G$31,0)</f>
        <v>0.0500678001460311</v>
      </c>
    </row>
    <row r="28" customFormat="false" ht="15" hidden="false" customHeight="false" outlineLevel="0" collapsed="false">
      <c r="A28" s="10"/>
      <c r="B28" s="11"/>
      <c r="C28" s="12"/>
      <c r="D28" s="13"/>
      <c r="E28" s="13"/>
      <c r="F28" s="13"/>
      <c r="G28" s="14" t="n">
        <f aca="false">IF(AND(N(C28)&gt;0,N(D28)&gt;0,N(E28)&gt;0,N(F28)&gt;0),C28*D28*E28*F28,0)</f>
        <v>0</v>
      </c>
      <c r="I28" s="21" t="s">
        <v>21</v>
      </c>
      <c r="J28" s="17" t="n">
        <f aca="false">SUMIF($B$6:$B$30,I28,$G$6:$G$30)</f>
        <v>17.28</v>
      </c>
      <c r="K28" s="22" t="n">
        <f aca="false">IF($G$31&gt;0,J28/$G$31,0)</f>
        <v>0.150203400438093</v>
      </c>
    </row>
    <row r="29" customFormat="false" ht="15" hidden="false" customHeight="false" outlineLevel="0" collapsed="false">
      <c r="A29" s="10"/>
      <c r="B29" s="11"/>
      <c r="C29" s="12"/>
      <c r="D29" s="13"/>
      <c r="E29" s="13"/>
      <c r="F29" s="13"/>
      <c r="G29" s="14" t="n">
        <f aca="false">IF(AND(N(C29)&gt;0,N(D29)&gt;0,N(E29)&gt;0,N(F29)&gt;0),C29*D29*E29*F29,0)</f>
        <v>0</v>
      </c>
      <c r="I29" s="21" t="s">
        <v>24</v>
      </c>
      <c r="J29" s="17" t="n">
        <f aca="false">SUMIF($B$6:$B$30,I29,$G$6:$G$30)</f>
        <v>50.4</v>
      </c>
      <c r="K29" s="22" t="n">
        <f aca="false">IF($G$31&gt;0,J29/$G$31,0)</f>
        <v>0.438093251277772</v>
      </c>
    </row>
    <row r="30" customFormat="false" ht="15" hidden="false" customHeight="false" outlineLevel="0" collapsed="false">
      <c r="A30" s="10"/>
      <c r="B30" s="11"/>
      <c r="C30" s="12"/>
      <c r="D30" s="13"/>
      <c r="E30" s="13"/>
      <c r="F30" s="13"/>
      <c r="G30" s="14" t="n">
        <f aca="false">IF(AND(N(C30)&gt;0,N(D30)&gt;0,N(E30)&gt;0,N(F30)&gt;0),C30*D30*E30*F30,0)</f>
        <v>0</v>
      </c>
      <c r="I30" s="21" t="s">
        <v>27</v>
      </c>
      <c r="J30" s="17" t="n">
        <f aca="false">SUMIF($B$6:$B$30,I30,$G$6:$G$30)</f>
        <v>12.5</v>
      </c>
      <c r="K30" s="22" t="n">
        <f aca="false">IF($G$31&gt;0,J30/$G$31,0)</f>
        <v>0.108654080178019</v>
      </c>
    </row>
    <row r="31" customFormat="false" ht="15" hidden="false" customHeight="false" outlineLevel="0" collapsed="false">
      <c r="A31" s="23" t="s">
        <v>48</v>
      </c>
      <c r="B31" s="24"/>
      <c r="C31" s="24"/>
      <c r="D31" s="24"/>
      <c r="E31" s="24"/>
      <c r="F31" s="24"/>
      <c r="G31" s="25" t="n">
        <f aca="false">SUM(G6:G30)</f>
        <v>115.044</v>
      </c>
      <c r="I31" s="21" t="s">
        <v>49</v>
      </c>
      <c r="J31" s="17" t="n">
        <f aca="false">SUMIF($B$6:$B$30,I31,$G$6:$G$30)</f>
        <v>0</v>
      </c>
      <c r="K31" s="22" t="n">
        <f aca="false">IF($G$31&gt;0,J31/$G$31,0)</f>
        <v>0</v>
      </c>
    </row>
    <row r="33" customFormat="false" ht="15" hidden="false" customHeight="true" outlineLevel="0" collapsed="false">
      <c r="A33" s="26" t="s">
        <v>50</v>
      </c>
      <c r="B33" s="26"/>
      <c r="C33" s="26"/>
      <c r="D33" s="26"/>
      <c r="E33" s="26"/>
      <c r="F33" s="26"/>
      <c r="G33" s="26"/>
    </row>
    <row r="34" customFormat="false" ht="15" hidden="false" customHeight="true" outlineLevel="0" collapsed="false">
      <c r="A34" s="26" t="s">
        <v>51</v>
      </c>
      <c r="B34" s="26"/>
      <c r="C34" s="26"/>
      <c r="D34" s="26"/>
      <c r="E34" s="26"/>
      <c r="F34" s="26"/>
      <c r="G34" s="26"/>
    </row>
  </sheetData>
  <sheetProtection sheet="true" formatCells="false" formatColumns="false" formatRows="false" sort="false" autoFilter="false"/>
  <mergeCells count="5">
    <mergeCell ref="A1:K1"/>
    <mergeCell ref="A2:K2"/>
    <mergeCell ref="A4:G4"/>
    <mergeCell ref="A33:G33"/>
    <mergeCell ref="A34:G34"/>
  </mergeCells>
  <dataValidations count="3">
    <dataValidation allowBlank="true" error="Enter a number between 0 and 0.5" errorStyle="stop" errorTitle="Sheetaky" operator="between" showDropDown="false" showErrorMessage="true" showInputMessage="false" sqref="J5" type="decimal">
      <formula1>0</formula1>
      <formula2>0.5</formula2>
    </dataValidation>
    <dataValidation allowBlank="true" error="Pick a value from the list" errorStyle="stop" errorTitle="Sheetaky" operator="between" showDropDown="false" showErrorMessage="true" showInputMessage="false" sqref="B6:B30" type="list">
      <formula1>"Footing,Column,Beam,Slab,Wall,Other"</formula1>
      <formula2>0</formula2>
    </dataValidation>
    <dataValidation allowBlank="true" error="Enter a number between 0 and 100000" errorStyle="stop" errorTitle="Sheetaky" operator="between" showDropDown="false" showErrorMessage="true" showInputMessage="false" sqref="C6:F30"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52</v>
      </c>
      <c r="B1" s="1"/>
    </row>
    <row r="2" customFormat="false" ht="18" hidden="false" customHeight="true" outlineLevel="0" collapsed="false">
      <c r="A2" s="2" t="s">
        <v>53</v>
      </c>
      <c r="B2" s="2"/>
    </row>
    <row r="4" customFormat="false" ht="21.75" hidden="false" customHeight="true" outlineLevel="0" collapsed="false">
      <c r="A4" s="3" t="s">
        <v>54</v>
      </c>
      <c r="B4" s="3"/>
    </row>
    <row r="5" customFormat="false" ht="45" hidden="false" customHeight="true" outlineLevel="0" collapsed="false">
      <c r="A5" s="27" t="s">
        <v>55</v>
      </c>
      <c r="B5" s="27"/>
    </row>
    <row r="7" customFormat="false" ht="21.75" hidden="false" customHeight="true" outlineLevel="0" collapsed="false">
      <c r="A7" s="3" t="s">
        <v>56</v>
      </c>
      <c r="B7" s="3"/>
    </row>
    <row r="8" customFormat="false" ht="19.5" hidden="false" customHeight="true" outlineLevel="0" collapsed="false">
      <c r="A8" s="28" t="n">
        <v>1</v>
      </c>
      <c r="B8" s="29" t="s">
        <v>57</v>
      </c>
    </row>
    <row r="9" customFormat="false" ht="19.5" hidden="false" customHeight="true" outlineLevel="0" collapsed="false">
      <c r="A9" s="28" t="n">
        <v>2</v>
      </c>
      <c r="B9" s="29" t="s">
        <v>58</v>
      </c>
    </row>
    <row r="10" customFormat="false" ht="19.5" hidden="false" customHeight="true" outlineLevel="0" collapsed="false">
      <c r="A10" s="28" t="n">
        <v>3</v>
      </c>
      <c r="B10" s="29" t="s">
        <v>59</v>
      </c>
    </row>
    <row r="11" customFormat="false" ht="19.5" hidden="false" customHeight="true" outlineLevel="0" collapsed="false">
      <c r="A11" s="28" t="n">
        <v>4</v>
      </c>
      <c r="B11" s="29" t="s">
        <v>60</v>
      </c>
    </row>
    <row r="13" customFormat="false" ht="21.75" hidden="false" customHeight="true" outlineLevel="0" collapsed="false">
      <c r="A13" s="3" t="s">
        <v>61</v>
      </c>
      <c r="B13" s="3"/>
    </row>
    <row r="14" customFormat="false" ht="15" hidden="false" customHeight="false" outlineLevel="0" collapsed="false">
      <c r="A14" s="10"/>
      <c r="B14" s="29" t="s">
        <v>62</v>
      </c>
    </row>
    <row r="15" customFormat="false" ht="15" hidden="false" customHeight="false" outlineLevel="0" collapsed="false">
      <c r="A15" s="30"/>
      <c r="B15" s="29" t="s">
        <v>63</v>
      </c>
    </row>
    <row r="16" customFormat="false" ht="15" hidden="false" customHeight="false" outlineLevel="0" collapsed="false">
      <c r="A16" s="31"/>
      <c r="B16" s="29" t="s">
        <v>64</v>
      </c>
    </row>
    <row r="18" customFormat="false" ht="21.75" hidden="false" customHeight="true" outlineLevel="0" collapsed="false">
      <c r="A18" s="3" t="s">
        <v>65</v>
      </c>
      <c r="B18" s="3"/>
    </row>
    <row r="19" customFormat="false" ht="19.5" hidden="false" customHeight="true" outlineLevel="0" collapsed="false">
      <c r="A19" s="32" t="s">
        <v>66</v>
      </c>
      <c r="B19" s="33" t="s">
        <v>67</v>
      </c>
    </row>
    <row r="20" customFormat="false" ht="30" hidden="false" customHeight="true" outlineLevel="0" collapsed="false">
      <c r="A20" s="32" t="s">
        <v>66</v>
      </c>
      <c r="B20" s="33" t="s">
        <v>68</v>
      </c>
    </row>
    <row r="21" customFormat="false" ht="19.5" hidden="false" customHeight="true" outlineLevel="0" collapsed="false">
      <c r="A21" s="32" t="s">
        <v>66</v>
      </c>
      <c r="B21" s="33" t="s">
        <v>69</v>
      </c>
    </row>
    <row r="22" customFormat="false" ht="19.5" hidden="false" customHeight="true" outlineLevel="0" collapsed="false">
      <c r="A22" s="32" t="s">
        <v>66</v>
      </c>
      <c r="B22" s="33" t="s">
        <v>70</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2026-10-22T18:52:40Z</dcterms:created>
  <dc:creator>Sheetaky.com</dc:creator>
  <dc:description/>
  <dc:language>en-US</dc:language>
  <cp:lastModifiedBy/>
  <dcterms:modified xsi:type="dcterms:W3CDTF">2026-10-22T18:52:40Z</dcterms:modified>
  <cp:revision>0</cp:revision>
  <dc:subject/>
  <dc:title>CON</dc:title>
</cp:coreProperties>
</file>

<file path=docProps/custom.xml><?xml version="1.0" encoding="utf-8"?>
<Properties xmlns="http://schemas.openxmlformats.org/officeDocument/2006/custom-properties" xmlns:vt="http://schemas.openxmlformats.org/officeDocument/2006/docPropsVTypes"/>
</file>