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صر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<sst xmlns="http://schemas.openxmlformats.org/spreadsheetml/2006/main" count="76" uniqueCount="68">
  <si>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 xml:space="preserve">حصر التشطيبات: مباني بلوك ولياسة ودهان ونعلات</t>
  </si>
  <si>
    <t xml:space="preserve">حصر الغرف: مساحات الأرضيات والجدران الصافية والأسقف وكميات المواد</t>
  </si>
  <si>
    <t xml:space="preserve">الإعدادات</t>
  </si>
  <si>
    <t xml:space="preserve">عدد البلوك في المتر المربع</t>
  </si>
  <si>
    <t xml:space="preserve">بلوك 40×20 سم</t>
  </si>
  <si>
    <t xml:space="preserve">نسبة هالك البلوك</t>
  </si>
  <si>
    <t xml:space="preserve">سماكة اللياسة</t>
  </si>
  <si>
    <t xml:space="preserve">m</t>
  </si>
  <si>
    <t xml:space="preserve">عامل المونة الجافة للياسة</t>
  </si>
  <si>
    <t xml:space="preserve">تغطية الدهان لكل لتر لكل طبقة</t>
  </si>
  <si>
    <t xml:space="preserve">m²/L</t>
  </si>
  <si>
    <t xml:space="preserve">عدد طبقات الدهان</t>
  </si>
  <si>
    <t xml:space="preserve">عرض الباب الواحد (يخصم من النعلات)</t>
  </si>
  <si>
    <t xml:space="preserve">الغرف (الأبعاد الداخلية بالمتر)</t>
  </si>
  <si>
    <t xml:space="preserve">الغرفة / المكان</t>
  </si>
  <si>
    <t xml:space="preserve">العدد</t>
  </si>
  <si>
    <t xml:space="preserve">الطول</t>
  </si>
  <si>
    <t xml:space="preserve">العرض</t>
  </si>
  <si>
    <t xml:space="preserve">الارتفاع</t>
  </si>
  <si>
    <t xml:space="preserve">فتحات م² (لكل غرفة)</t>
  </si>
  <si>
    <t xml:space="preserve">عدد الأبواب</t>
  </si>
  <si>
    <t xml:space="preserve">الأرضية م²</t>
  </si>
  <si>
    <t xml:space="preserve">المحيط م</t>
  </si>
  <si>
    <t xml:space="preserve">جدران صافية م²</t>
  </si>
  <si>
    <t xml:space="preserve">السقف م²</t>
  </si>
  <si>
    <t xml:space="preserve">لياسة م²</t>
  </si>
  <si>
    <t xml:space="preserve">النعلات م</t>
  </si>
  <si>
    <t xml:space="preserve">صالة</t>
  </si>
  <si>
    <t xml:space="preserve">غرفة نوم</t>
  </si>
  <si>
    <t xml:space="preserve">مجلس</t>
  </si>
  <si>
    <t xml:space="preserve">مطبخ</t>
  </si>
  <si>
    <t xml:space="preserve">دورة مياه</t>
  </si>
  <si>
    <t xml:space="preserve">ممر</t>
  </si>
  <si>
    <t xml:space="preserve">الإجمالي</t>
  </si>
  <si>
    <t xml:space="preserve">كميات المواد</t>
  </si>
  <si>
    <t xml:space="preserve">مساحة البلوك (الجدران الصافية)</t>
  </si>
  <si>
    <t xml:space="preserve">m²</t>
  </si>
  <si>
    <t xml:space="preserve">عدد البلوك مع الهالك</t>
  </si>
  <si>
    <t xml:space="preserve">بلوكة</t>
  </si>
  <si>
    <t xml:space="preserve">مساحة اللياسة (جدران + أسقف)</t>
  </si>
  <si>
    <t xml:space="preserve">مونة اللياسة الجافة</t>
  </si>
  <si>
    <t xml:space="preserve">m³</t>
  </si>
  <si>
    <t xml:space="preserve">مساحة الدهان (جدران + أسقف)</t>
  </si>
  <si>
    <t xml:space="preserve">كمية الدهان</t>
  </si>
  <si>
    <t xml:space="preserve">لتر</t>
  </si>
  <si>
    <t xml:space="preserve">طول النعلات</t>
  </si>
  <si>
    <t xml:space="preserve">مساحة الأرضيات (للبلاط)</t>
  </si>
  <si>
    <t xml:space="preserve">الجدران الصافية = المحيط × الارتفاع − الفتحات. اللياسة والدهان = الجدران الصافية + الأسقف. النعلات = المحيط − عرض الأبواب.</t>
  </si>
  <si>
    <t xml:space="preserve">الحصر بالأبعاد الداخلية للغرف. لحصر البلوك الخارجي أضف صفًا بمحيط المبنى الخارجي وارتفاعه.</t>
  </si>
  <si>
    <t xml:space="preserve">دليل استخدام: حصر التشطيبات: مباني بلوك ولياسة ودهان ونعلات</t>
  </si>
  <si>
    <t xml:space="preserve">Sheetaky.com · شيتات إكسل جاهزة بالعربي والإنجليزي</t>
  </si>
  <si>
    <t xml:space="preserve">ما هذا الشيت؟</t>
  </si>
  <si>
    <t xml:space="preserve">شيت حصر لتشطيبات المباني: تكتب أبعاد كل غرفة وعددها ومساحة فتحاتها، فيحسب مساحة الأرضية والمحيط والجدران الصافية والسقف واللياسة وطول النعلات، ثم يحوّلها إلى كميات مواد: عدد البلوك، مونة اللياسة، لترات الدهان.</t>
  </si>
  <si>
    <t xml:space="preserve">خطوات الاستخدام</t>
  </si>
  <si>
    <t xml:space="preserve">عدّل الإعدادات: نوع البلوك (عدده في المتر)، الهالك، سماكة اللياسة، تغطية الدهان وعدد الطبقات.</t>
  </si>
  <si>
    <t xml:space="preserve">في جدول الغرف اكتب اسم الغرفة وعددها المتكرر وأبعادها الداخلية بالمتر.</t>
  </si>
  <si>
    <t xml:space="preserve">اكتب مساحة الأبواب والنوافذ لكل غرفة، وعدد الأبواب لخصمها من النعلات.</t>
  </si>
  <si>
    <t xml:space="preserve">اقرأ الإجماليات وكميات المواد أسفل الجدول.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</si>
  <si>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</si>
  <si>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</si>
  <si>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</si>
  <si>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</si>
  <si>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</si>
  <si>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</si>
  <si>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عدد البلوك 12.5 في المتر للبلوك 40×20 سم مع عرض مونة 1 سم تقريبًا.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</si>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</sst>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0.0%"/>
    <numFmt numFmtId="167" formatCode="0.000"/>
    <numFmt numFmtId="168" formatCode="0.00"/>
    <numFmt numFmtId="169" formatCode="#,##0"/>
    <numFmt numFmtId="170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70" fontId="11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14" topLeftCell="B15" activePane="bottomRight" state="frozen"/>
      <selection pane="topLeft" activeCell="A1" activeCellId="0" sqref="A1"/>
      <selection pane="topRight" activeCell="B1" activeCellId="0" sqref="B1"/>
      <selection pane="bottomLeft" activeCell="A15" activeCellId="0" sqref="A1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7"/>
    <col collapsed="false" customWidth="true" hidden="false" outlineLevel="0" max="5" min="3" style="0" width="8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13" min="8" style="0" width="11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12.5</v>
      </c>
      <c r="E5" s="6" t="s">
        <v>4</v>
      </c>
      <c r="F5" s="6"/>
    </row>
    <row r="6" customFormat="false" ht="15" hidden="false" customHeight="true" outlineLevel="0" collapsed="false">
      <c r="A6" s="4" t="s">
        <v>5</v>
      </c>
      <c r="B6" s="4"/>
      <c r="C6" s="4"/>
      <c r="D6" s="7" t="n">
        <v>0.05</v>
      </c>
      <c r="E6" s="6"/>
      <c r="F6" s="6"/>
    </row>
    <row r="7" customFormat="false" ht="15" hidden="false" customHeight="true" outlineLevel="0" collapsed="false">
      <c r="A7" s="4" t="s">
        <v>6</v>
      </c>
      <c r="B7" s="4"/>
      <c r="C7" s="4"/>
      <c r="D7" s="8" t="n">
        <v>0.02</v>
      </c>
      <c r="E7" s="6" t="s">
        <v>7</v>
      </c>
      <c r="F7" s="6"/>
    </row>
    <row r="8" customFormat="false" ht="15" hidden="false" customHeight="true" outlineLevel="0" collapsed="false">
      <c r="A8" s="4" t="s">
        <v>8</v>
      </c>
      <c r="B8" s="4"/>
      <c r="C8" s="4"/>
      <c r="D8" s="9" t="n">
        <v>1.27</v>
      </c>
      <c r="E8" s="6"/>
      <c r="F8" s="6"/>
    </row>
    <row r="9" customFormat="false" ht="15" hidden="false" customHeight="true" outlineLevel="0" collapsed="false">
      <c r="A9" s="4" t="s">
        <v>9</v>
      </c>
      <c r="B9" s="4"/>
      <c r="C9" s="4"/>
      <c r="D9" s="5" t="n">
        <v>10</v>
      </c>
      <c r="E9" s="6" t="s">
        <v>10</v>
      </c>
      <c r="F9" s="6"/>
    </row>
    <row r="10" customFormat="false" ht="15" hidden="false" customHeight="true" outlineLevel="0" collapsed="false">
      <c r="A10" s="4" t="s">
        <v>11</v>
      </c>
      <c r="B10" s="4"/>
      <c r="C10" s="4"/>
      <c r="D10" s="10" t="n">
        <v>2</v>
      </c>
      <c r="E10" s="6"/>
      <c r="F10" s="6"/>
    </row>
    <row r="11" customFormat="false" ht="15" hidden="false" customHeight="true" outlineLevel="0" collapsed="false">
      <c r="A11" s="4" t="s">
        <v>12</v>
      </c>
      <c r="B11" s="4"/>
      <c r="C11" s="4"/>
      <c r="D11" s="9" t="n">
        <v>0.9</v>
      </c>
      <c r="E11" s="6" t="s">
        <v>7</v>
      </c>
      <c r="F11" s="6"/>
    </row>
    <row r="13" customFormat="false" ht="21.75" hidden="false" customHeight="true" outlineLevel="0" collapsed="false">
      <c r="A13" s="3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customFormat="false" ht="45.75" hidden="false" customHeight="true" outlineLevel="0" collapsed="false">
      <c r="A14" s="11" t="s">
        <v>14</v>
      </c>
      <c r="B14" s="11" t="s">
        <v>15</v>
      </c>
      <c r="C14" s="11" t="s">
        <v>16</v>
      </c>
      <c r="D14" s="11" t="s">
        <v>17</v>
      </c>
      <c r="E14" s="11" t="s">
        <v>18</v>
      </c>
      <c r="F14" s="11" t="s">
        <v>19</v>
      </c>
      <c r="G14" s="11" t="s">
        <v>20</v>
      </c>
      <c r="H14" s="11" t="s">
        <v>21</v>
      </c>
      <c r="I14" s="11" t="s">
        <v>22</v>
      </c>
      <c r="J14" s="11" t="s">
        <v>23</v>
      </c>
      <c r="K14" s="11" t="s">
        <v>24</v>
      </c>
      <c r="L14" s="11" t="s">
        <v>25</v>
      </c>
      <c r="M14" s="11" t="s">
        <v>26</v>
      </c>
    </row>
    <row r="15" customFormat="false" ht="15" hidden="false" customHeight="false" outlineLevel="0" collapsed="false">
      <c r="A15" s="12" t="s">
        <v>27</v>
      </c>
      <c r="B15" s="10" t="n">
        <v>1</v>
      </c>
      <c r="C15" s="9" t="n">
        <v>6.5</v>
      </c>
      <c r="D15" s="9" t="n">
        <v>5</v>
      </c>
      <c r="E15" s="9" t="n">
        <v>3.2</v>
      </c>
      <c r="F15" s="9" t="n">
        <v>6.5</v>
      </c>
      <c r="G15" s="10" t="n">
        <v>2</v>
      </c>
      <c r="H15" s="13" t="n">
        <f aca="false">IF(AND(N(B15)&gt;0,N(C15)&gt;0,N(D15)&gt;0),B15*C15*D15,0)</f>
        <v>32.5</v>
      </c>
      <c r="I15" s="13" t="n">
        <f aca="false">IF(AND(N(B15)&gt;0,N(C15)&gt;0,N(D15)&gt;0),B15*2*(C15+D15),0)</f>
        <v>23</v>
      </c>
      <c r="J15" s="13" t="n">
        <f aca="false">IF(AND(N(B15)&gt;0,N(C15)&gt;0,N(D15)&gt;0),MAX(0,I15*N(E15)-B15*N(F15)),0)</f>
        <v>67.1</v>
      </c>
      <c r="K15" s="13" t="n">
        <f aca="false">H15</f>
        <v>32.5</v>
      </c>
      <c r="L15" s="13" t="n">
        <f aca="false">J15+K15</f>
        <v>99.6</v>
      </c>
      <c r="M15" s="13" t="n">
        <f aca="false">IF(AND(N(B15)&gt;0,N(C15)&gt;0,N(D15)&gt;0),MAX(0,I15-B15*N(G15)*$D$11),0)</f>
        <v>21.2</v>
      </c>
    </row>
    <row r="16" customFormat="false" ht="15" hidden="false" customHeight="false" outlineLevel="0" collapsed="false">
      <c r="A16" s="12" t="s">
        <v>28</v>
      </c>
      <c r="B16" s="10" t="n">
        <v>3</v>
      </c>
      <c r="C16" s="9" t="n">
        <v>4.5</v>
      </c>
      <c r="D16" s="9" t="n">
        <v>4</v>
      </c>
      <c r="E16" s="9" t="n">
        <v>3</v>
      </c>
      <c r="F16" s="9" t="n">
        <v>3.2</v>
      </c>
      <c r="G16" s="10" t="n">
        <v>1</v>
      </c>
      <c r="H16" s="13" t="n">
        <f aca="false">IF(AND(N(B16)&gt;0,N(C16)&gt;0,N(D16)&gt;0),B16*C16*D16,0)</f>
        <v>54</v>
      </c>
      <c r="I16" s="13" t="n">
        <f aca="false">IF(AND(N(B16)&gt;0,N(C16)&gt;0,N(D16)&gt;0),B16*2*(C16+D16),0)</f>
        <v>51</v>
      </c>
      <c r="J16" s="13" t="n">
        <f aca="false">IF(AND(N(B16)&gt;0,N(C16)&gt;0,N(D16)&gt;0),MAX(0,I16*N(E16)-B16*N(F16)),0)</f>
        <v>143.4</v>
      </c>
      <c r="K16" s="13" t="n">
        <f aca="false">H16</f>
        <v>54</v>
      </c>
      <c r="L16" s="13" t="n">
        <f aca="false">J16+K16</f>
        <v>197.4</v>
      </c>
      <c r="M16" s="13" t="n">
        <f aca="false">IF(AND(N(B16)&gt;0,N(C16)&gt;0,N(D16)&gt;0),MAX(0,I16-B16*N(G16)*$D$11),0)</f>
        <v>48.3</v>
      </c>
    </row>
    <row r="17" customFormat="false" ht="15" hidden="false" customHeight="false" outlineLevel="0" collapsed="false">
      <c r="A17" s="12" t="s">
        <v>29</v>
      </c>
      <c r="B17" s="10" t="n">
        <v>1</v>
      </c>
      <c r="C17" s="9" t="n">
        <v>7</v>
      </c>
      <c r="D17" s="9" t="n">
        <v>5</v>
      </c>
      <c r="E17" s="9" t="n">
        <v>3.2</v>
      </c>
      <c r="F17" s="9" t="n">
        <v>7</v>
      </c>
      <c r="G17" s="10" t="n">
        <v>1</v>
      </c>
      <c r="H17" s="13" t="n">
        <f aca="false">IF(AND(N(B17)&gt;0,N(C17)&gt;0,N(D17)&gt;0),B17*C17*D17,0)</f>
        <v>35</v>
      </c>
      <c r="I17" s="13" t="n">
        <f aca="false">IF(AND(N(B17)&gt;0,N(C17)&gt;0,N(D17)&gt;0),B17*2*(C17+D17),0)</f>
        <v>24</v>
      </c>
      <c r="J17" s="13" t="n">
        <f aca="false">IF(AND(N(B17)&gt;0,N(C17)&gt;0,N(D17)&gt;0),MAX(0,I17*N(E17)-B17*N(F17)),0)</f>
        <v>69.8</v>
      </c>
      <c r="K17" s="13" t="n">
        <f aca="false">H17</f>
        <v>35</v>
      </c>
      <c r="L17" s="13" t="n">
        <f aca="false">J17+K17</f>
        <v>104.8</v>
      </c>
      <c r="M17" s="13" t="n">
        <f aca="false">IF(AND(N(B17)&gt;0,N(C17)&gt;0,N(D17)&gt;0),MAX(0,I17-B17*N(G17)*$D$11),0)</f>
        <v>23.1</v>
      </c>
    </row>
    <row r="18" customFormat="false" ht="15" hidden="false" customHeight="false" outlineLevel="0" collapsed="false">
      <c r="A18" s="12" t="s">
        <v>30</v>
      </c>
      <c r="B18" s="10" t="n">
        <v>1</v>
      </c>
      <c r="C18" s="9" t="n">
        <v>4</v>
      </c>
      <c r="D18" s="9" t="n">
        <v>3.5</v>
      </c>
      <c r="E18" s="9" t="n">
        <v>3</v>
      </c>
      <c r="F18" s="9" t="n">
        <v>2.6</v>
      </c>
      <c r="G18" s="10" t="n">
        <v>1</v>
      </c>
      <c r="H18" s="13" t="n">
        <f aca="false">IF(AND(N(B18)&gt;0,N(C18)&gt;0,N(D18)&gt;0),B18*C18*D18,0)</f>
        <v>14</v>
      </c>
      <c r="I18" s="13" t="n">
        <f aca="false">IF(AND(N(B18)&gt;0,N(C18)&gt;0,N(D18)&gt;0),B18*2*(C18+D18),0)</f>
        <v>15</v>
      </c>
      <c r="J18" s="13" t="n">
        <f aca="false">IF(AND(N(B18)&gt;0,N(C18)&gt;0,N(D18)&gt;0),MAX(0,I18*N(E18)-B18*N(F18)),0)</f>
        <v>42.4</v>
      </c>
      <c r="K18" s="13" t="n">
        <f aca="false">H18</f>
        <v>14</v>
      </c>
      <c r="L18" s="13" t="n">
        <f aca="false">J18+K18</f>
        <v>56.4</v>
      </c>
      <c r="M18" s="13" t="n">
        <f aca="false">IF(AND(N(B18)&gt;0,N(C18)&gt;0,N(D18)&gt;0),MAX(0,I18-B18*N(G18)*$D$11),0)</f>
        <v>14.1</v>
      </c>
    </row>
    <row r="19" customFormat="false" ht="15" hidden="false" customHeight="false" outlineLevel="0" collapsed="false">
      <c r="A19" s="12" t="s">
        <v>31</v>
      </c>
      <c r="B19" s="10" t="n">
        <v>3</v>
      </c>
      <c r="C19" s="9" t="n">
        <v>2.4</v>
      </c>
      <c r="D19" s="9" t="n">
        <v>1.8</v>
      </c>
      <c r="E19" s="9" t="n">
        <v>3</v>
      </c>
      <c r="F19" s="9" t="n">
        <v>2.2</v>
      </c>
      <c r="G19" s="10" t="n">
        <v>1</v>
      </c>
      <c r="H19" s="13" t="n">
        <f aca="false">IF(AND(N(B19)&gt;0,N(C19)&gt;0,N(D19)&gt;0),B19*C19*D19,0)</f>
        <v>12.96</v>
      </c>
      <c r="I19" s="13" t="n">
        <f aca="false">IF(AND(N(B19)&gt;0,N(C19)&gt;0,N(D19)&gt;0),B19*2*(C19+D19),0)</f>
        <v>25.2</v>
      </c>
      <c r="J19" s="13" t="n">
        <f aca="false">IF(AND(N(B19)&gt;0,N(C19)&gt;0,N(D19)&gt;0),MAX(0,I19*N(E19)-B19*N(F19)),0)</f>
        <v>69</v>
      </c>
      <c r="K19" s="13" t="n">
        <f aca="false">H19</f>
        <v>12.96</v>
      </c>
      <c r="L19" s="13" t="n">
        <f aca="false">J19+K19</f>
        <v>81.96</v>
      </c>
      <c r="M19" s="13" t="n">
        <f aca="false">IF(AND(N(B19)&gt;0,N(C19)&gt;0,N(D19)&gt;0),MAX(0,I19-B19*N(G19)*$D$11),0)</f>
        <v>22.5</v>
      </c>
    </row>
    <row r="20" customFormat="false" ht="15" hidden="false" customHeight="false" outlineLevel="0" collapsed="false">
      <c r="A20" s="12" t="s">
        <v>32</v>
      </c>
      <c r="B20" s="10" t="n">
        <v>1</v>
      </c>
      <c r="C20" s="9" t="n">
        <v>9</v>
      </c>
      <c r="D20" s="9" t="n">
        <v>1.5</v>
      </c>
      <c r="E20" s="9" t="n">
        <v>3</v>
      </c>
      <c r="F20" s="9" t="n">
        <v>4.8</v>
      </c>
      <c r="G20" s="10" t="n">
        <v>4</v>
      </c>
      <c r="H20" s="13" t="n">
        <f aca="false">IF(AND(N(B20)&gt;0,N(C20)&gt;0,N(D20)&gt;0),B20*C20*D20,0)</f>
        <v>13.5</v>
      </c>
      <c r="I20" s="13" t="n">
        <f aca="false">IF(AND(N(B20)&gt;0,N(C20)&gt;0,N(D20)&gt;0),B20*2*(C20+D20),0)</f>
        <v>21</v>
      </c>
      <c r="J20" s="13" t="n">
        <f aca="false">IF(AND(N(B20)&gt;0,N(C20)&gt;0,N(D20)&gt;0),MAX(0,I20*N(E20)-B20*N(F20)),0)</f>
        <v>58.2</v>
      </c>
      <c r="K20" s="13" t="n">
        <f aca="false">H20</f>
        <v>13.5</v>
      </c>
      <c r="L20" s="13" t="n">
        <f aca="false">J20+K20</f>
        <v>71.7</v>
      </c>
      <c r="M20" s="13" t="n">
        <f aca="false">IF(AND(N(B20)&gt;0,N(C20)&gt;0,N(D20)&gt;0),MAX(0,I20-B20*N(G20)*$D$11),0)</f>
        <v>17.4</v>
      </c>
    </row>
    <row r="21" customFormat="false" ht="15" hidden="false" customHeight="false" outlineLevel="0" collapsed="false">
      <c r="A21" s="12"/>
      <c r="B21" s="10"/>
      <c r="C21" s="9"/>
      <c r="D21" s="9"/>
      <c r="E21" s="9"/>
      <c r="F21" s="9"/>
      <c r="G21" s="10"/>
      <c r="H21" s="13" t="n">
        <f aca="false">IF(AND(N(B21)&gt;0,N(C21)&gt;0,N(D21)&gt;0),B21*C21*D21,0)</f>
        <v>0</v>
      </c>
      <c r="I21" s="13" t="n">
        <f aca="false">IF(AND(N(B21)&gt;0,N(C21)&gt;0,N(D21)&gt;0),B21*2*(C21+D21),0)</f>
        <v>0</v>
      </c>
      <c r="J21" s="13" t="n">
        <f aca="false">IF(AND(N(B21)&gt;0,N(C21)&gt;0,N(D21)&gt;0),MAX(0,I21*N(E21)-B21*N(F21)),0)</f>
        <v>0</v>
      </c>
      <c r="K21" s="13" t="n">
        <f aca="false">H21</f>
        <v>0</v>
      </c>
      <c r="L21" s="13" t="n">
        <f aca="false">J21+K21</f>
        <v>0</v>
      </c>
      <c r="M21" s="13" t="n">
        <f aca="false">IF(AND(N(B21)&gt;0,N(C21)&gt;0,N(D21)&gt;0),MAX(0,I21-B21*N(G21)*$D$11),0)</f>
        <v>0</v>
      </c>
    </row>
    <row r="22" customFormat="false" ht="15" hidden="false" customHeight="false" outlineLevel="0" collapsed="false">
      <c r="A22" s="12"/>
      <c r="B22" s="10"/>
      <c r="C22" s="9"/>
      <c r="D22" s="9"/>
      <c r="E22" s="9"/>
      <c r="F22" s="9"/>
      <c r="G22" s="10"/>
      <c r="H22" s="13" t="n">
        <f aca="false">IF(AND(N(B22)&gt;0,N(C22)&gt;0,N(D22)&gt;0),B22*C22*D22,0)</f>
        <v>0</v>
      </c>
      <c r="I22" s="13" t="n">
        <f aca="false">IF(AND(N(B22)&gt;0,N(C22)&gt;0,N(D22)&gt;0),B22*2*(C22+D22),0)</f>
        <v>0</v>
      </c>
      <c r="J22" s="13" t="n">
        <f aca="false">IF(AND(N(B22)&gt;0,N(C22)&gt;0,N(D22)&gt;0),MAX(0,I22*N(E22)-B22*N(F22)),0)</f>
        <v>0</v>
      </c>
      <c r="K22" s="13" t="n">
        <f aca="false">H22</f>
        <v>0</v>
      </c>
      <c r="L22" s="13" t="n">
        <f aca="false">J22+K22</f>
        <v>0</v>
      </c>
      <c r="M22" s="13" t="n">
        <f aca="false">IF(AND(N(B22)&gt;0,N(C22)&gt;0,N(D22)&gt;0),MAX(0,I22-B22*N(G22)*$D$11),0)</f>
        <v>0</v>
      </c>
    </row>
    <row r="23" customFormat="false" ht="15" hidden="false" customHeight="false" outlineLevel="0" collapsed="false">
      <c r="A23" s="12"/>
      <c r="B23" s="10"/>
      <c r="C23" s="9"/>
      <c r="D23" s="9"/>
      <c r="E23" s="9"/>
      <c r="F23" s="9"/>
      <c r="G23" s="10"/>
      <c r="H23" s="13" t="n">
        <f aca="false">IF(AND(N(B23)&gt;0,N(C23)&gt;0,N(D23)&gt;0),B23*C23*D23,0)</f>
        <v>0</v>
      </c>
      <c r="I23" s="13" t="n">
        <f aca="false">IF(AND(N(B23)&gt;0,N(C23)&gt;0,N(D23)&gt;0),B23*2*(C23+D23),0)</f>
        <v>0</v>
      </c>
      <c r="J23" s="13" t="n">
        <f aca="false">IF(AND(N(B23)&gt;0,N(C23)&gt;0,N(D23)&gt;0),MAX(0,I23*N(E23)-B23*N(F23)),0)</f>
        <v>0</v>
      </c>
      <c r="K23" s="13" t="n">
        <f aca="false">H23</f>
        <v>0</v>
      </c>
      <c r="L23" s="13" t="n">
        <f aca="false">J23+K23</f>
        <v>0</v>
      </c>
      <c r="M23" s="13" t="n">
        <f aca="false">IF(AND(N(B23)&gt;0,N(C23)&gt;0,N(D23)&gt;0),MAX(0,I23-B23*N(G23)*$D$11),0)</f>
        <v>0</v>
      </c>
    </row>
    <row r="24" customFormat="false" ht="15" hidden="false" customHeight="false" outlineLevel="0" collapsed="false">
      <c r="A24" s="12"/>
      <c r="B24" s="10"/>
      <c r="C24" s="9"/>
      <c r="D24" s="9"/>
      <c r="E24" s="9"/>
      <c r="F24" s="9"/>
      <c r="G24" s="10"/>
      <c r="H24" s="13" t="n">
        <f aca="false">IF(AND(N(B24)&gt;0,N(C24)&gt;0,N(D24)&gt;0),B24*C24*D24,0)</f>
        <v>0</v>
      </c>
      <c r="I24" s="13" t="n">
        <f aca="false">IF(AND(N(B24)&gt;0,N(C24)&gt;0,N(D24)&gt;0),B24*2*(C24+D24),0)</f>
        <v>0</v>
      </c>
      <c r="J24" s="13" t="n">
        <f aca="false">IF(AND(N(B24)&gt;0,N(C24)&gt;0,N(D24)&gt;0),MAX(0,I24*N(E24)-B24*N(F24)),0)</f>
        <v>0</v>
      </c>
      <c r="K24" s="13" t="n">
        <f aca="false">H24</f>
        <v>0</v>
      </c>
      <c r="L24" s="13" t="n">
        <f aca="false">J24+K24</f>
        <v>0</v>
      </c>
      <c r="M24" s="13" t="n">
        <f aca="false">IF(AND(N(B24)&gt;0,N(C24)&gt;0,N(D24)&gt;0),MAX(0,I24-B24*N(G24)*$D$11),0)</f>
        <v>0</v>
      </c>
    </row>
    <row r="25" customFormat="false" ht="15" hidden="false" customHeight="false" outlineLevel="0" collapsed="false">
      <c r="A25" s="12"/>
      <c r="B25" s="10"/>
      <c r="C25" s="9"/>
      <c r="D25" s="9"/>
      <c r="E25" s="9"/>
      <c r="F25" s="9"/>
      <c r="G25" s="10"/>
      <c r="H25" s="13" t="n">
        <f aca="false">IF(AND(N(B25)&gt;0,N(C25)&gt;0,N(D25)&gt;0),B25*C25*D25,0)</f>
        <v>0</v>
      </c>
      <c r="I25" s="13" t="n">
        <f aca="false">IF(AND(N(B25)&gt;0,N(C25)&gt;0,N(D25)&gt;0),B25*2*(C25+D25),0)</f>
        <v>0</v>
      </c>
      <c r="J25" s="13" t="n">
        <f aca="false">IF(AND(N(B25)&gt;0,N(C25)&gt;0,N(D25)&gt;0),MAX(0,I25*N(E25)-B25*N(F25)),0)</f>
        <v>0</v>
      </c>
      <c r="K25" s="13" t="n">
        <f aca="false">H25</f>
        <v>0</v>
      </c>
      <c r="L25" s="13" t="n">
        <f aca="false">J25+K25</f>
        <v>0</v>
      </c>
      <c r="M25" s="13" t="n">
        <f aca="false">IF(AND(N(B25)&gt;0,N(C25)&gt;0,N(D25)&gt;0),MAX(0,I25-B25*N(G25)*$D$11),0)</f>
        <v>0</v>
      </c>
    </row>
    <row r="26" customFormat="false" ht="15" hidden="false" customHeight="false" outlineLevel="0" collapsed="false">
      <c r="A26" s="12"/>
      <c r="B26" s="10"/>
      <c r="C26" s="9"/>
      <c r="D26" s="9"/>
      <c r="E26" s="9"/>
      <c r="F26" s="9"/>
      <c r="G26" s="10"/>
      <c r="H26" s="13" t="n">
        <f aca="false">IF(AND(N(B26)&gt;0,N(C26)&gt;0,N(D26)&gt;0),B26*C26*D26,0)</f>
        <v>0</v>
      </c>
      <c r="I26" s="13" t="n">
        <f aca="false">IF(AND(N(B26)&gt;0,N(C26)&gt;0,N(D26)&gt;0),B26*2*(C26+D26),0)</f>
        <v>0</v>
      </c>
      <c r="J26" s="13" t="n">
        <f aca="false">IF(AND(N(B26)&gt;0,N(C26)&gt;0,N(D26)&gt;0),MAX(0,I26*N(E26)-B26*N(F26)),0)</f>
        <v>0</v>
      </c>
      <c r="K26" s="13" t="n">
        <f aca="false">H26</f>
        <v>0</v>
      </c>
      <c r="L26" s="13" t="n">
        <f aca="false">J26+K26</f>
        <v>0</v>
      </c>
      <c r="M26" s="13" t="n">
        <f aca="false">IF(AND(N(B26)&gt;0,N(C26)&gt;0,N(D26)&gt;0),MAX(0,I26-B26*N(G26)*$D$11),0)</f>
        <v>0</v>
      </c>
    </row>
    <row r="27" customFormat="false" ht="15" hidden="false" customHeight="false" outlineLevel="0" collapsed="false">
      <c r="A27" s="12"/>
      <c r="B27" s="10"/>
      <c r="C27" s="9"/>
      <c r="D27" s="9"/>
      <c r="E27" s="9"/>
      <c r="F27" s="9"/>
      <c r="G27" s="10"/>
      <c r="H27" s="13" t="n">
        <f aca="false">IF(AND(N(B27)&gt;0,N(C27)&gt;0,N(D27)&gt;0),B27*C27*D27,0)</f>
        <v>0</v>
      </c>
      <c r="I27" s="13" t="n">
        <f aca="false">IF(AND(N(B27)&gt;0,N(C27)&gt;0,N(D27)&gt;0),B27*2*(C27+D27),0)</f>
        <v>0</v>
      </c>
      <c r="J27" s="13" t="n">
        <f aca="false">IF(AND(N(B27)&gt;0,N(C27)&gt;0,N(D27)&gt;0),MAX(0,I27*N(E27)-B27*N(F27)),0)</f>
        <v>0</v>
      </c>
      <c r="K27" s="13" t="n">
        <f aca="false">H27</f>
        <v>0</v>
      </c>
      <c r="L27" s="13" t="n">
        <f aca="false">J27+K27</f>
        <v>0</v>
      </c>
      <c r="M27" s="13" t="n">
        <f aca="false">IF(AND(N(B27)&gt;0,N(C27)&gt;0,N(D27)&gt;0),MAX(0,I27-B27*N(G27)*$D$11),0)</f>
        <v>0</v>
      </c>
    </row>
    <row r="28" customFormat="false" ht="15" hidden="false" customHeight="false" outlineLevel="0" collapsed="false">
      <c r="A28" s="12"/>
      <c r="B28" s="10"/>
      <c r="C28" s="9"/>
      <c r="D28" s="9"/>
      <c r="E28" s="9"/>
      <c r="F28" s="9"/>
      <c r="G28" s="10"/>
      <c r="H28" s="13" t="n">
        <f aca="false">IF(AND(N(B28)&gt;0,N(C28)&gt;0,N(D28)&gt;0),B28*C28*D28,0)</f>
        <v>0</v>
      </c>
      <c r="I28" s="13" t="n">
        <f aca="false">IF(AND(N(B28)&gt;0,N(C28)&gt;0,N(D28)&gt;0),B28*2*(C28+D28),0)</f>
        <v>0</v>
      </c>
      <c r="J28" s="13" t="n">
        <f aca="false">IF(AND(N(B28)&gt;0,N(C28)&gt;0,N(D28)&gt;0),MAX(0,I28*N(E28)-B28*N(F28)),0)</f>
        <v>0</v>
      </c>
      <c r="K28" s="13" t="n">
        <f aca="false">H28</f>
        <v>0</v>
      </c>
      <c r="L28" s="13" t="n">
        <f aca="false">J28+K28</f>
        <v>0</v>
      </c>
      <c r="M28" s="13" t="n">
        <f aca="false">IF(AND(N(B28)&gt;0,N(C28)&gt;0,N(D28)&gt;0),MAX(0,I28-B28*N(G28)*$D$11),0)</f>
        <v>0</v>
      </c>
    </row>
    <row r="29" customFormat="false" ht="15" hidden="false" customHeight="false" outlineLevel="0" collapsed="false">
      <c r="A29" s="12"/>
      <c r="B29" s="10"/>
      <c r="C29" s="9"/>
      <c r="D29" s="9"/>
      <c r="E29" s="9"/>
      <c r="F29" s="9"/>
      <c r="G29" s="10"/>
      <c r="H29" s="13" t="n">
        <f aca="false">IF(AND(N(B29)&gt;0,N(C29)&gt;0,N(D29)&gt;0),B29*C29*D29,0)</f>
        <v>0</v>
      </c>
      <c r="I29" s="13" t="n">
        <f aca="false">IF(AND(N(B29)&gt;0,N(C29)&gt;0,N(D29)&gt;0),B29*2*(C29+D29),0)</f>
        <v>0</v>
      </c>
      <c r="J29" s="13" t="n">
        <f aca="false">IF(AND(N(B29)&gt;0,N(C29)&gt;0,N(D29)&gt;0),MAX(0,I29*N(E29)-B29*N(F29)),0)</f>
        <v>0</v>
      </c>
      <c r="K29" s="13" t="n">
        <f aca="false">H29</f>
        <v>0</v>
      </c>
      <c r="L29" s="13" t="n">
        <f aca="false">J29+K29</f>
        <v>0</v>
      </c>
      <c r="M29" s="13" t="n">
        <f aca="false">IF(AND(N(B29)&gt;0,N(C29)&gt;0,N(D29)&gt;0),MAX(0,I29-B29*N(G29)*$D$11),0)</f>
        <v>0</v>
      </c>
    </row>
    <row r="30" customFormat="false" ht="15" hidden="false" customHeight="false" outlineLevel="0" collapsed="false">
      <c r="A30" s="12"/>
      <c r="B30" s="10"/>
      <c r="C30" s="9"/>
      <c r="D30" s="9"/>
      <c r="E30" s="9"/>
      <c r="F30" s="9"/>
      <c r="G30" s="10"/>
      <c r="H30" s="13" t="n">
        <f aca="false">IF(AND(N(B30)&gt;0,N(C30)&gt;0,N(D30)&gt;0),B30*C30*D30,0)</f>
        <v>0</v>
      </c>
      <c r="I30" s="13" t="n">
        <f aca="false">IF(AND(N(B30)&gt;0,N(C30)&gt;0,N(D30)&gt;0),B30*2*(C30+D30),0)</f>
        <v>0</v>
      </c>
      <c r="J30" s="13" t="n">
        <f aca="false">IF(AND(N(B30)&gt;0,N(C30)&gt;0,N(D30)&gt;0),MAX(0,I30*N(E30)-B30*N(F30)),0)</f>
        <v>0</v>
      </c>
      <c r="K30" s="13" t="n">
        <f aca="false">H30</f>
        <v>0</v>
      </c>
      <c r="L30" s="13" t="n">
        <f aca="false">J30+K30</f>
        <v>0</v>
      </c>
      <c r="M30" s="13" t="n">
        <f aca="false">IF(AND(N(B30)&gt;0,N(C30)&gt;0,N(D30)&gt;0),MAX(0,I30-B30*N(G30)*$D$11),0)</f>
        <v>0</v>
      </c>
    </row>
    <row r="31" customFormat="false" ht="15" hidden="false" customHeight="false" outlineLevel="0" collapsed="false">
      <c r="A31" s="12"/>
      <c r="B31" s="10"/>
      <c r="C31" s="9"/>
      <c r="D31" s="9"/>
      <c r="E31" s="9"/>
      <c r="F31" s="9"/>
      <c r="G31" s="10"/>
      <c r="H31" s="13" t="n">
        <f aca="false">IF(AND(N(B31)&gt;0,N(C31)&gt;0,N(D31)&gt;0),B31*C31*D31,0)</f>
        <v>0</v>
      </c>
      <c r="I31" s="13" t="n">
        <f aca="false">IF(AND(N(B31)&gt;0,N(C31)&gt;0,N(D31)&gt;0),B31*2*(C31+D31),0)</f>
        <v>0</v>
      </c>
      <c r="J31" s="13" t="n">
        <f aca="false">IF(AND(N(B31)&gt;0,N(C31)&gt;0,N(D31)&gt;0),MAX(0,I31*N(E31)-B31*N(F31)),0)</f>
        <v>0</v>
      </c>
      <c r="K31" s="13" t="n">
        <f aca="false">H31</f>
        <v>0</v>
      </c>
      <c r="L31" s="13" t="n">
        <f aca="false">J31+K31</f>
        <v>0</v>
      </c>
      <c r="M31" s="13" t="n">
        <f aca="false">IF(AND(N(B31)&gt;0,N(C31)&gt;0,N(D31)&gt;0),MAX(0,I31-B31*N(G31)*$D$11),0)</f>
        <v>0</v>
      </c>
    </row>
    <row r="32" customFormat="false" ht="15" hidden="false" customHeight="false" outlineLevel="0" collapsed="false">
      <c r="A32" s="12"/>
      <c r="B32" s="10"/>
      <c r="C32" s="9"/>
      <c r="D32" s="9"/>
      <c r="E32" s="9"/>
      <c r="F32" s="9"/>
      <c r="G32" s="10"/>
      <c r="H32" s="13" t="n">
        <f aca="false">IF(AND(N(B32)&gt;0,N(C32)&gt;0,N(D32)&gt;0),B32*C32*D32,0)</f>
        <v>0</v>
      </c>
      <c r="I32" s="13" t="n">
        <f aca="false">IF(AND(N(B32)&gt;0,N(C32)&gt;0,N(D32)&gt;0),B32*2*(C32+D32),0)</f>
        <v>0</v>
      </c>
      <c r="J32" s="13" t="n">
        <f aca="false">IF(AND(N(B32)&gt;0,N(C32)&gt;0,N(D32)&gt;0),MAX(0,I32*N(E32)-B32*N(F32)),0)</f>
        <v>0</v>
      </c>
      <c r="K32" s="13" t="n">
        <f aca="false">H32</f>
        <v>0</v>
      </c>
      <c r="L32" s="13" t="n">
        <f aca="false">J32+K32</f>
        <v>0</v>
      </c>
      <c r="M32" s="13" t="n">
        <f aca="false">IF(AND(N(B32)&gt;0,N(C32)&gt;0,N(D32)&gt;0),MAX(0,I32-B32*N(G32)*$D$11),0)</f>
        <v>0</v>
      </c>
    </row>
    <row r="33" customFormat="false" ht="15" hidden="false" customHeight="false" outlineLevel="0" collapsed="false">
      <c r="A33" s="12"/>
      <c r="B33" s="10"/>
      <c r="C33" s="9"/>
      <c r="D33" s="9"/>
      <c r="E33" s="9"/>
      <c r="F33" s="9"/>
      <c r="G33" s="10"/>
      <c r="H33" s="13" t="n">
        <f aca="false">IF(AND(N(B33)&gt;0,N(C33)&gt;0,N(D33)&gt;0),B33*C33*D33,0)</f>
        <v>0</v>
      </c>
      <c r="I33" s="13" t="n">
        <f aca="false">IF(AND(N(B33)&gt;0,N(C33)&gt;0,N(D33)&gt;0),B33*2*(C33+D33),0)</f>
        <v>0</v>
      </c>
      <c r="J33" s="13" t="n">
        <f aca="false">IF(AND(N(B33)&gt;0,N(C33)&gt;0,N(D33)&gt;0),MAX(0,I33*N(E33)-B33*N(F33)),0)</f>
        <v>0</v>
      </c>
      <c r="K33" s="13" t="n">
        <f aca="false">H33</f>
        <v>0</v>
      </c>
      <c r="L33" s="13" t="n">
        <f aca="false">J33+K33</f>
        <v>0</v>
      </c>
      <c r="M33" s="13" t="n">
        <f aca="false">IF(AND(N(B33)&gt;0,N(C33)&gt;0,N(D33)&gt;0),MAX(0,I33-B33*N(G33)*$D$11),0)</f>
        <v>0</v>
      </c>
    </row>
    <row r="34" customFormat="false" ht="15" hidden="false" customHeight="false" outlineLevel="0" collapsed="false">
      <c r="A34" s="12"/>
      <c r="B34" s="10"/>
      <c r="C34" s="9"/>
      <c r="D34" s="9"/>
      <c r="E34" s="9"/>
      <c r="F34" s="9"/>
      <c r="G34" s="10"/>
      <c r="H34" s="13" t="n">
        <f aca="false">IF(AND(N(B34)&gt;0,N(C34)&gt;0,N(D34)&gt;0),B34*C34*D34,0)</f>
        <v>0</v>
      </c>
      <c r="I34" s="13" t="n">
        <f aca="false">IF(AND(N(B34)&gt;0,N(C34)&gt;0,N(D34)&gt;0),B34*2*(C34+D34),0)</f>
        <v>0</v>
      </c>
      <c r="J34" s="13" t="n">
        <f aca="false">IF(AND(N(B34)&gt;0,N(C34)&gt;0,N(D34)&gt;0),MAX(0,I34*N(E34)-B34*N(F34)),0)</f>
        <v>0</v>
      </c>
      <c r="K34" s="13" t="n">
        <f aca="false">H34</f>
        <v>0</v>
      </c>
      <c r="L34" s="13" t="n">
        <f aca="false">J34+K34</f>
        <v>0</v>
      </c>
      <c r="M34" s="13" t="n">
        <f aca="false">IF(AND(N(B34)&gt;0,N(C34)&gt;0,N(D34)&gt;0),MAX(0,I34-B34*N(G34)*$D$11),0)</f>
        <v>0</v>
      </c>
    </row>
    <row r="35" customFormat="false" ht="15" hidden="false" customHeight="false" outlineLevel="0" collapsed="false">
      <c r="A35" s="14" t="s">
        <v>33</v>
      </c>
      <c r="B35" s="15"/>
      <c r="C35" s="15"/>
      <c r="D35" s="15"/>
      <c r="E35" s="15"/>
      <c r="F35" s="15"/>
      <c r="G35" s="15"/>
      <c r="H35" s="16" t="n">
        <f aca="false">SUM(H15:H34)</f>
        <v>161.96</v>
      </c>
      <c r="I35" s="16" t="n">
        <f aca="false">SUM(I15:I34)</f>
        <v>159.2</v>
      </c>
      <c r="J35" s="16" t="n">
        <f aca="false">SUM(J15:J34)</f>
        <v>449.9</v>
      </c>
      <c r="K35" s="16" t="n">
        <f aca="false">SUM(K15:K34)</f>
        <v>161.96</v>
      </c>
      <c r="L35" s="16" t="n">
        <f aca="false">SUM(L15:L34)</f>
        <v>611.86</v>
      </c>
      <c r="M35" s="16" t="n">
        <f aca="false">SUM(M15:M34)</f>
        <v>146.6</v>
      </c>
    </row>
    <row r="37" customFormat="false" ht="21.75" hidden="false" customHeight="true" outlineLevel="0" collapsed="false">
      <c r="A37" s="3" t="s">
        <v>34</v>
      </c>
      <c r="B37" s="3"/>
      <c r="C37" s="3"/>
      <c r="D37" s="3"/>
      <c r="E37" s="3"/>
      <c r="F37" s="3"/>
    </row>
    <row r="38" customFormat="false" ht="15" hidden="false" customHeight="true" outlineLevel="0" collapsed="false">
      <c r="A38" s="4" t="s">
        <v>35</v>
      </c>
      <c r="B38" s="4"/>
      <c r="C38" s="4"/>
      <c r="D38" s="13" t="n">
        <f aca="false">$J$35</f>
        <v>449.9</v>
      </c>
      <c r="E38" s="6" t="s">
        <v>36</v>
      </c>
      <c r="F38" s="6"/>
    </row>
    <row r="39" customFormat="false" ht="15" hidden="false" customHeight="true" outlineLevel="0" collapsed="false">
      <c r="A39" s="4" t="s">
        <v>37</v>
      </c>
      <c r="B39" s="4"/>
      <c r="C39" s="4"/>
      <c r="D39" s="17" t="n">
        <f aca="false">ROUNDUP($D$38*$D$5*(1+$D$6),0)</f>
        <v>5905</v>
      </c>
      <c r="E39" s="6" t="s">
        <v>38</v>
      </c>
      <c r="F39" s="6"/>
    </row>
    <row r="40" customFormat="false" ht="15" hidden="false" customHeight="true" outlineLevel="0" collapsed="false">
      <c r="A40" s="4" t="s">
        <v>39</v>
      </c>
      <c r="B40" s="4"/>
      <c r="C40" s="4"/>
      <c r="D40" s="13" t="n">
        <f aca="false">$L$35</f>
        <v>611.86</v>
      </c>
      <c r="E40" s="6" t="s">
        <v>36</v>
      </c>
      <c r="F40" s="6"/>
    </row>
    <row r="41" customFormat="false" ht="15" hidden="false" customHeight="true" outlineLevel="0" collapsed="false">
      <c r="A41" s="4" t="s">
        <v>40</v>
      </c>
      <c r="B41" s="4"/>
      <c r="C41" s="4"/>
      <c r="D41" s="18" t="n">
        <f aca="false">$D$40*$D$7*$D$8</f>
        <v>15.541244</v>
      </c>
      <c r="E41" s="6" t="s">
        <v>41</v>
      </c>
      <c r="F41" s="6"/>
    </row>
    <row r="42" customFormat="false" ht="15" hidden="false" customHeight="true" outlineLevel="0" collapsed="false">
      <c r="A42" s="4" t="s">
        <v>42</v>
      </c>
      <c r="B42" s="4"/>
      <c r="C42" s="4"/>
      <c r="D42" s="13" t="n">
        <f aca="false">$L$35</f>
        <v>611.86</v>
      </c>
      <c r="E42" s="6" t="s">
        <v>36</v>
      </c>
      <c r="F42" s="6"/>
    </row>
    <row r="43" customFormat="false" ht="15" hidden="false" customHeight="true" outlineLevel="0" collapsed="false">
      <c r="A43" s="4" t="s">
        <v>43</v>
      </c>
      <c r="B43" s="4"/>
      <c r="C43" s="4"/>
      <c r="D43" s="17" t="n">
        <f aca="false">IF($D$9&gt;0,ROUNDUP($D$42*$D$10/$D$9,0),0)</f>
        <v>123</v>
      </c>
      <c r="E43" s="6" t="s">
        <v>44</v>
      </c>
      <c r="F43" s="6"/>
    </row>
    <row r="44" customFormat="false" ht="15" hidden="false" customHeight="true" outlineLevel="0" collapsed="false">
      <c r="A44" s="4" t="s">
        <v>45</v>
      </c>
      <c r="B44" s="4"/>
      <c r="C44" s="4"/>
      <c r="D44" s="16" t="n">
        <f aca="false">$M$35</f>
        <v>146.6</v>
      </c>
      <c r="E44" s="6" t="s">
        <v>7</v>
      </c>
      <c r="F44" s="6"/>
    </row>
    <row r="45" customFormat="false" ht="15" hidden="false" customHeight="true" outlineLevel="0" collapsed="false">
      <c r="A45" s="4" t="s">
        <v>46</v>
      </c>
      <c r="B45" s="4"/>
      <c r="C45" s="4"/>
      <c r="D45" s="16" t="n">
        <f aca="false">$H$35</f>
        <v>161.96</v>
      </c>
      <c r="E45" s="6" t="s">
        <v>36</v>
      </c>
      <c r="F45" s="6"/>
    </row>
    <row r="46" customFormat="false" ht="15" hidden="false" customHeight="true" outlineLevel="0" collapsed="false">
      <c r="A46" s="19" t="s">
        <v>47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</row>
    <row r="47" customFormat="false" ht="15" hidden="false" customHeight="true" outlineLevel="0" collapsed="false">
      <c r="A47" s="19" t="s">
        <v>48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</row>
  </sheetData>
  <sheetProtection sheet="true" formatCells="false" formatColumns="false" formatRows="false" sort="false" autoFilter="false"/>
  <mergeCells count="37">
    <mergeCell ref="A1:M1"/>
    <mergeCell ref="A2:M2"/>
    <mergeCell ref="A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3:M13"/>
    <mergeCell ref="A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M46"/>
    <mergeCell ref="A47:M47"/>
  </mergeCells>
  <dataValidations count="1">
    <dataValidation allowBlank="true" error="أدخل رقمًا بين 0 و 100000" errorStyle="stop" errorTitle="Sheetaky" operator="between" showDropDown="false" showErrorMessage="true" showInputMessage="false" sqref="D5:D11 B15:G34" type="decimal">
      <formula1>0</formula1>
      <formula2>100000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49</v>
      </c>
      <c r="B1" s="1"/>
    </row>
    <row r="2" customFormat="false" ht="18" hidden="false" customHeight="true" outlineLevel="0" collapsed="false">
      <c r="A2" s="2" t="s">
        <v>50</v>
      </c>
      <c r="B2" s="2"/>
    </row>
    <row r="4" customFormat="false" ht="21.75" hidden="false" customHeight="true" outlineLevel="0" collapsed="false">
      <c r="A4" s="3" t="s">
        <v>51</v>
      </c>
      <c r="B4" s="3"/>
    </row>
    <row r="5" customFormat="false" ht="45" hidden="false" customHeight="true" outlineLevel="0" collapsed="false">
      <c r="A5" s="20" t="s">
        <v>52</v>
      </c>
      <c r="B5" s="20"/>
    </row>
    <row r="7" customFormat="false" ht="21.75" hidden="false" customHeight="true" outlineLevel="0" collapsed="false">
      <c r="A7" s="3" t="s">
        <v>53</v>
      </c>
      <c r="B7" s="3"/>
    </row>
    <row r="8" customFormat="false" ht="19.5" hidden="false" customHeight="true" outlineLevel="0" collapsed="false">
      <c r="A8" s="21" t="n">
        <v>1</v>
      </c>
      <c r="B8" s="22" t="s">
        <v>54</v>
      </c>
    </row>
    <row r="9" customFormat="false" ht="19.5" hidden="false" customHeight="true" outlineLevel="0" collapsed="false">
      <c r="A9" s="21" t="n">
        <v>2</v>
      </c>
      <c r="B9" s="22" t="s">
        <v>55</v>
      </c>
    </row>
    <row r="10" customFormat="false" ht="19.5" hidden="false" customHeight="true" outlineLevel="0" collapsed="false">
      <c r="A10" s="21" t="n">
        <v>3</v>
      </c>
      <c r="B10" s="22" t="s">
        <v>56</v>
      </c>
    </row>
    <row r="11" customFormat="false" ht="19.5" hidden="false" customHeight="true" outlineLevel="0" collapsed="false">
      <c r="A11" s="21" t="n">
        <v>4</v>
      </c>
      <c r="B11" s="22" t="s">
        <v>57</v>
      </c>
    </row>
    <row r="13" customFormat="false" ht="21.75" hidden="false" customHeight="true" outlineLevel="0" collapsed="false">
      <c r="A13" s="3" t="s">
        <v>58</v>
      </c>
      <c r="B13" s="3"/>
    </row>
    <row r="14" customFormat="false" ht="15" hidden="false" customHeight="false" outlineLevel="0" collapsed="false">
      <c r="A14" s="12"/>
      <c r="B14" s="22" t="s">
        <v>59</v>
      </c>
    </row>
    <row r="15" customFormat="false" ht="15" hidden="false" customHeight="false" outlineLevel="0" collapsed="false">
      <c r="A15" s="23"/>
      <c r="B15" s="22" t="s">
        <v>60</v>
      </c>
    </row>
    <row r="16" customFormat="false" ht="15" hidden="false" customHeight="false" outlineLevel="0" collapsed="false">
      <c r="A16" s="24"/>
      <c r="B16" s="22" t="s">
        <v>61</v>
      </c>
    </row>
    <row r="18" customFormat="false" ht="21.75" hidden="false" customHeight="true" outlineLevel="0" collapsed="false">
      <c r="A18" s="3" t="s">
        <v>62</v>
      </c>
      <c r="B18" s="3"/>
    </row>
    <row r="19" customFormat="false" ht="19.5" hidden="false" customHeight="true" outlineLevel="0" collapsed="false">
      <c r="A19" s="25" t="s">
        <v>63</v>
      </c>
      <c r="B19" s="26" t="s">
        <v>64</v>
      </c>
    </row>
    <row r="20" customFormat="false" ht="19.5" hidden="false" customHeight="true" outlineLevel="0" collapsed="false">
      <c r="A20" s="25" t="s">
        <v>63</v>
      </c>
      <c r="B20" s="26" t="s">
        <v>65</v>
      </c>
    </row>
    <row r="21" customFormat="false" ht="19.5" hidden="false" customHeight="true" outlineLevel="0" collapsed="false">
      <c r="A21" s="25" t="s">
        <v>63</v>
      </c>
      <c r="B21" s="26" t="s">
        <v>66</v>
      </c>
    </row>
    <row r="22" customFormat="false" ht="19.5" hidden="false" customHeight="true" outlineLevel="0" collapsed="false">
      <c r="A22" s="25" t="s">
        <v>63</v>
      </c>
      <c r="B22" s="26" t="s">
        <v>67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2026-10-22T20:56:41Z</dcterms:modified>
  <cp:revision>0</cp:revision>
  <dc:subject/>
  <dc:title>FIN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